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aws002\039397108s$\◆職員個別フォルダー\石川\02_保健事業\２．体育奨励（プール）\HP更新\"/>
    </mc:Choice>
  </mc:AlternateContent>
  <xr:revisionPtr revIDLastSave="0" documentId="13_ncr:1_{8D0947FB-B85A-4B11-B093-4C8E71E66F5A}" xr6:coauthVersionLast="47" xr6:coauthVersionMax="47" xr10:uidLastSave="{00000000-0000-0000-0000-000000000000}"/>
  <bookViews>
    <workbookView xWindow="3030" yWindow="540" windowWidth="20730" windowHeight="14940" xr2:uid="{00000000-000D-0000-FFFF-FFFF00000000}"/>
  </bookViews>
  <sheets>
    <sheet name="申込書" sheetId="1" r:id="rId1"/>
    <sheet name="サンシャインプール専用" sheetId="2" state="hidden" r:id="rId2"/>
  </sheets>
  <externalReferences>
    <externalReference r:id="rId3"/>
  </externalReferences>
  <definedNames>
    <definedName name="_xlnm.Print_Area" localSheetId="1">サンシャインプール専用!$A$1:$AI$57</definedName>
    <definedName name="_xlnm.Print_Area" localSheetId="0">申込書!$B$1:$AJ$57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6" i="2" l="1"/>
  <c r="E46" i="2" s="1"/>
  <c r="A44" i="2"/>
  <c r="E44" i="2" s="1"/>
  <c r="A42" i="2"/>
  <c r="E42" i="2" s="1"/>
  <c r="A40" i="2"/>
  <c r="E40" i="2" s="1"/>
  <c r="A38" i="2"/>
  <c r="K38" i="2" s="1"/>
  <c r="N39" i="2" s="1"/>
  <c r="A36" i="2"/>
  <c r="Q48" i="2" s="1"/>
  <c r="T49" i="2" s="1"/>
  <c r="AR17" i="2"/>
  <c r="AF22" i="2"/>
  <c r="AR22" i="2"/>
  <c r="Y24" i="2"/>
  <c r="AB24" i="2"/>
  <c r="AE24" i="2"/>
  <c r="AF24" i="2"/>
  <c r="Y26" i="2"/>
  <c r="AB26" i="2"/>
  <c r="AE26" i="2"/>
  <c r="AR26" i="2" s="1"/>
  <c r="AF26" i="2"/>
  <c r="Y28" i="2"/>
  <c r="AB28" i="2"/>
  <c r="AE28" i="2"/>
  <c r="AF28" i="2"/>
  <c r="Y30" i="2"/>
  <c r="AR30" i="2" s="1"/>
  <c r="AB30" i="2"/>
  <c r="AE30" i="2"/>
  <c r="AF30" i="2"/>
  <c r="Y32" i="2"/>
  <c r="AB32" i="2"/>
  <c r="AE32" i="2"/>
  <c r="AR32" i="2" s="1"/>
  <c r="AF32" i="2"/>
  <c r="AS22" i="1"/>
  <c r="AR24" i="2" l="1"/>
  <c r="K44" i="2"/>
  <c r="N45" i="2" s="1"/>
  <c r="AR28" i="2"/>
  <c r="K36" i="2"/>
  <c r="N37" i="2" s="1"/>
  <c r="A48" i="2"/>
  <c r="E36" i="2"/>
  <c r="H37" i="2" s="1"/>
  <c r="E48" i="2"/>
  <c r="H49" i="2" s="1"/>
  <c r="H41" i="2"/>
  <c r="Q40" i="2"/>
  <c r="O40" i="2"/>
  <c r="I40" i="2"/>
  <c r="Q42" i="2"/>
  <c r="O42" i="2"/>
  <c r="H43" i="2"/>
  <c r="I42" i="2"/>
  <c r="I44" i="2"/>
  <c r="Q44" i="2"/>
  <c r="O44" i="2"/>
  <c r="H45" i="2"/>
  <c r="H47" i="2"/>
  <c r="Q46" i="2"/>
  <c r="I46" i="2"/>
  <c r="O46" i="2"/>
  <c r="I36" i="2"/>
  <c r="I48" i="2"/>
  <c r="K42" i="2"/>
  <c r="N43" i="2" s="1"/>
  <c r="M48" i="2"/>
  <c r="O48" i="2" s="1"/>
  <c r="K40" i="2"/>
  <c r="N41" i="2" s="1"/>
  <c r="K46" i="2"/>
  <c r="N47" i="2" s="1"/>
  <c r="I49" i="2"/>
  <c r="M49" i="2"/>
  <c r="O49" i="2" s="1"/>
  <c r="E38" i="2"/>
  <c r="Z24" i="1"/>
  <c r="O36" i="2" l="1"/>
  <c r="Q36" i="2"/>
  <c r="I38" i="2"/>
  <c r="Q38" i="2"/>
  <c r="T39" i="2" s="1"/>
  <c r="H39" i="2"/>
  <c r="O38" i="2"/>
  <c r="AS17" i="1"/>
  <c r="AG22" i="1" s="1"/>
  <c r="AF34" i="1" l="1"/>
  <c r="AC34" i="1"/>
  <c r="Z34" i="1"/>
  <c r="AF32" i="1"/>
  <c r="AC32" i="1"/>
  <c r="Z32" i="1"/>
  <c r="AF30" i="1"/>
  <c r="AC30" i="1"/>
  <c r="Z30" i="1"/>
  <c r="AF28" i="1"/>
  <c r="AC28" i="1"/>
  <c r="Z28" i="1"/>
  <c r="AF26" i="1"/>
  <c r="AC26" i="1"/>
  <c r="Z26" i="1"/>
  <c r="AF24" i="1"/>
  <c r="AC24" i="1"/>
  <c r="AS24" i="1" l="1"/>
  <c r="AG24" i="1" s="1"/>
  <c r="AS32" i="1"/>
  <c r="AG32" i="1" s="1"/>
  <c r="AS34" i="1"/>
  <c r="AG34" i="1" s="1"/>
  <c r="AS30" i="1"/>
  <c r="AG30" i="1" s="1"/>
  <c r="AS28" i="1"/>
  <c r="AG28" i="1" s="1"/>
  <c r="AS26" i="1"/>
  <c r="AG26" i="1" s="1"/>
  <c r="U46" i="1" l="1"/>
  <c r="U48" i="1"/>
  <c r="U42" i="1" l="1"/>
  <c r="U40" i="1" l="1"/>
  <c r="U44" i="1" l="1"/>
  <c r="U50" i="1" l="1"/>
  <c r="U38" i="1"/>
</calcChain>
</file>

<file path=xl/sharedStrings.xml><?xml version="1.0" encoding="utf-8"?>
<sst xmlns="http://schemas.openxmlformats.org/spreadsheetml/2006/main" count="197" uniqueCount="92">
  <si>
    <t>令和</t>
    <rPh sb="0" eb="2">
      <t>レイワ</t>
    </rPh>
    <phoneticPr fontId="2"/>
  </si>
  <si>
    <t>平成</t>
    <rPh sb="0" eb="2">
      <t>ヘイセイ</t>
    </rPh>
    <phoneticPr fontId="2"/>
  </si>
  <si>
    <t>昭和</t>
    <rPh sb="0" eb="2">
      <t>ショウワ</t>
    </rPh>
    <phoneticPr fontId="2"/>
  </si>
  <si>
    <t>選択</t>
    <rPh sb="0" eb="2">
      <t>センタク</t>
    </rPh>
    <phoneticPr fontId="2"/>
  </si>
  <si>
    <t>その他</t>
    <rPh sb="2" eb="3">
      <t>タ</t>
    </rPh>
    <phoneticPr fontId="2"/>
  </si>
  <si>
    <t>孫</t>
    <rPh sb="0" eb="1">
      <t>マゴ</t>
    </rPh>
    <phoneticPr fontId="2"/>
  </si>
  <si>
    <t>母</t>
    <rPh sb="0" eb="1">
      <t>ハハ</t>
    </rPh>
    <phoneticPr fontId="2"/>
  </si>
  <si>
    <t>父</t>
    <rPh sb="0" eb="1">
      <t>チチ</t>
    </rPh>
    <phoneticPr fontId="2"/>
  </si>
  <si>
    <t>子</t>
    <rPh sb="0" eb="1">
      <t>コ</t>
    </rPh>
    <phoneticPr fontId="2"/>
  </si>
  <si>
    <t>妻</t>
    <rPh sb="0" eb="1">
      <t>ツマ</t>
    </rPh>
    <phoneticPr fontId="2"/>
  </si>
  <si>
    <t>本人</t>
    <rPh sb="0" eb="2">
      <t>ホンニン</t>
    </rPh>
    <phoneticPr fontId="2"/>
  </si>
  <si>
    <t>注意事項</t>
    <rPh sb="0" eb="2">
      <t>チュウイ</t>
    </rPh>
    <rPh sb="2" eb="4">
      <t>ジコウ</t>
    </rPh>
    <phoneticPr fontId="2"/>
  </si>
  <si>
    <t>被扶養者</t>
    <rPh sb="0" eb="4">
      <t>ヒフヨウシャ</t>
    </rPh>
    <phoneticPr fontId="2"/>
  </si>
  <si>
    <t>被保険者</t>
    <rPh sb="0" eb="4">
      <t>ヒホケンシャ</t>
    </rPh>
    <phoneticPr fontId="2"/>
  </si>
  <si>
    <t>海の中道海浜公園サンシャインプール</t>
    <rPh sb="0" eb="1">
      <t>ウミ</t>
    </rPh>
    <rPh sb="2" eb="4">
      <t>ナカミチ</t>
    </rPh>
    <rPh sb="4" eb="6">
      <t>カイヒン</t>
    </rPh>
    <rPh sb="6" eb="8">
      <t>コウエン</t>
    </rPh>
    <phoneticPr fontId="2"/>
  </si>
  <si>
    <t>服部緑地ウォーターランド</t>
    <rPh sb="0" eb="4">
      <t>ハットリリョクチ</t>
    </rPh>
    <phoneticPr fontId="2"/>
  </si>
  <si>
    <t>浜寺公園プール</t>
    <rPh sb="0" eb="4">
      <t>ハマデラコウエン</t>
    </rPh>
    <phoneticPr fontId="2"/>
  </si>
  <si>
    <t>　＜備考＞</t>
    <rPh sb="2" eb="4">
      <t>ビコウ</t>
    </rPh>
    <phoneticPr fontId="2"/>
  </si>
  <si>
    <t>＜健保記入欄＞</t>
    <phoneticPr fontId="2"/>
  </si>
  <si>
    <t>選</t>
    <rPh sb="0" eb="1">
      <t>セン</t>
    </rPh>
    <phoneticPr fontId="2"/>
  </si>
  <si>
    <t>辻堂海浜公園ジャンボプール</t>
    <rPh sb="0" eb="2">
      <t>ツジドウ</t>
    </rPh>
    <rPh sb="2" eb="4">
      <t>カイヒン</t>
    </rPh>
    <rPh sb="4" eb="6">
      <t>コウエン</t>
    </rPh>
    <phoneticPr fontId="2"/>
  </si>
  <si>
    <t>契約先施設　選択</t>
    <rPh sb="0" eb="3">
      <t>ケイヤクサキ</t>
    </rPh>
    <rPh sb="3" eb="5">
      <t>シセツ</t>
    </rPh>
    <rPh sb="6" eb="8">
      <t>センタク</t>
    </rPh>
    <phoneticPr fontId="2"/>
  </si>
  <si>
    <t>任意継続被保険者</t>
    <rPh sb="0" eb="2">
      <t>ニンイ</t>
    </rPh>
    <rPh sb="2" eb="4">
      <t>ケイゾク</t>
    </rPh>
    <rPh sb="4" eb="8">
      <t>ヒホケンシャ</t>
    </rPh>
    <phoneticPr fontId="2"/>
  </si>
  <si>
    <t>鶴見倉庫株式会社</t>
    <rPh sb="0" eb="2">
      <t>ツルミ</t>
    </rPh>
    <rPh sb="2" eb="4">
      <t>ソウコ</t>
    </rPh>
    <rPh sb="4" eb="8">
      <t>カブシキガイシャ</t>
    </rPh>
    <phoneticPr fontId="2"/>
  </si>
  <si>
    <t>日</t>
    <rPh sb="0" eb="1">
      <t>ニチ</t>
    </rPh>
    <phoneticPr fontId="2"/>
  </si>
  <si>
    <t>月</t>
    <rPh sb="0" eb="1">
      <t>ツキ</t>
    </rPh>
    <phoneticPr fontId="2"/>
  </si>
  <si>
    <t>年</t>
    <rPh sb="0" eb="1">
      <t>ネン</t>
    </rPh>
    <phoneticPr fontId="2"/>
  </si>
  <si>
    <t>年齢</t>
    <rPh sb="0" eb="2">
      <t>ネンレイ</t>
    </rPh>
    <phoneticPr fontId="2"/>
  </si>
  <si>
    <t>続柄</t>
    <rPh sb="0" eb="2">
      <t>ツヅキガラ</t>
    </rPh>
    <phoneticPr fontId="2"/>
  </si>
  <si>
    <t>氏名</t>
    <rPh sb="0" eb="2">
      <t>シメイ</t>
    </rPh>
    <phoneticPr fontId="2"/>
  </si>
  <si>
    <t>区分</t>
    <rPh sb="0" eb="2">
      <t>クブン</t>
    </rPh>
    <phoneticPr fontId="2"/>
  </si>
  <si>
    <t>利　　　用　　　者</t>
    <rPh sb="0" eb="1">
      <t>リ</t>
    </rPh>
    <rPh sb="4" eb="5">
      <t>ヨウ</t>
    </rPh>
    <rPh sb="8" eb="9">
      <t>モノ</t>
    </rPh>
    <phoneticPr fontId="2"/>
  </si>
  <si>
    <t>日新企業年金基金</t>
    <rPh sb="0" eb="2">
      <t>ニッシン</t>
    </rPh>
    <rPh sb="2" eb="4">
      <t>キギョウ</t>
    </rPh>
    <rPh sb="4" eb="6">
      <t>ネンキン</t>
    </rPh>
    <rPh sb="6" eb="8">
      <t>キキン</t>
    </rPh>
    <phoneticPr fontId="2"/>
  </si>
  <si>
    <t>利用日</t>
    <rPh sb="0" eb="2">
      <t>リヨウ</t>
    </rPh>
    <rPh sb="2" eb="3">
      <t>ビ</t>
    </rPh>
    <phoneticPr fontId="2"/>
  </si>
  <si>
    <t>契約先</t>
    <rPh sb="0" eb="3">
      <t>ケイヤクサキ</t>
    </rPh>
    <phoneticPr fontId="2"/>
  </si>
  <si>
    <t>日新健康保険組合</t>
    <rPh sb="0" eb="2">
      <t>ニッシン</t>
    </rPh>
    <rPh sb="2" eb="4">
      <t>ケンコウ</t>
    </rPh>
    <rPh sb="4" eb="6">
      <t>ホケン</t>
    </rPh>
    <rPh sb="6" eb="8">
      <t>クミアイ</t>
    </rPh>
    <phoneticPr fontId="2"/>
  </si>
  <si>
    <t>番号</t>
    <rPh sb="0" eb="2">
      <t>バンゴウ</t>
    </rPh>
    <phoneticPr fontId="2"/>
  </si>
  <si>
    <t>記号</t>
    <rPh sb="0" eb="2">
      <t>キゴウ</t>
    </rPh>
    <phoneticPr fontId="2"/>
  </si>
  <si>
    <t>利用申込者</t>
    <rPh sb="0" eb="2">
      <t>リヨウ</t>
    </rPh>
    <rPh sb="2" eb="4">
      <t>モウシコミ</t>
    </rPh>
    <rPh sb="4" eb="5">
      <t>シャ</t>
    </rPh>
    <phoneticPr fontId="2"/>
  </si>
  <si>
    <t>日新労働組合</t>
    <rPh sb="0" eb="2">
      <t>ニッシン</t>
    </rPh>
    <rPh sb="2" eb="6">
      <t>ロウドウクミアイ</t>
    </rPh>
    <phoneticPr fontId="2"/>
  </si>
  <si>
    <t>所属部課名</t>
    <rPh sb="0" eb="2">
      <t>ショゾク</t>
    </rPh>
    <rPh sb="2" eb="4">
      <t>ブカ</t>
    </rPh>
    <rPh sb="4" eb="5">
      <t>メイ</t>
    </rPh>
    <phoneticPr fontId="2"/>
  </si>
  <si>
    <t>事業所名称 選択</t>
    <rPh sb="0" eb="3">
      <t>ジギョウショ</t>
    </rPh>
    <rPh sb="3" eb="5">
      <t>メイショウ</t>
    </rPh>
    <rPh sb="6" eb="8">
      <t>センタク</t>
    </rPh>
    <phoneticPr fontId="2"/>
  </si>
  <si>
    <t>電話
番号</t>
    <rPh sb="0" eb="2">
      <t>デンワ</t>
    </rPh>
    <rPh sb="3" eb="5">
      <t>バンゴウ</t>
    </rPh>
    <phoneticPr fontId="2"/>
  </si>
  <si>
    <t>事業所名</t>
    <rPh sb="0" eb="3">
      <t>ジギョウショ</t>
    </rPh>
    <rPh sb="3" eb="4">
      <t>メイ</t>
    </rPh>
    <phoneticPr fontId="2"/>
  </si>
  <si>
    <t>日新健康保険組合　御中</t>
    <rPh sb="0" eb="8">
      <t>ニッシンケンコウホケンクミアイ</t>
    </rPh>
    <rPh sb="9" eb="11">
      <t>オンチュウ</t>
    </rPh>
    <phoneticPr fontId="2"/>
  </si>
  <si>
    <t>年号
選択</t>
    <rPh sb="0" eb="2">
      <t>ネンゴウ</t>
    </rPh>
    <rPh sb="3" eb="5">
      <t>センタク</t>
    </rPh>
    <phoneticPr fontId="2"/>
  </si>
  <si>
    <t>上記の通り利用したことを証明します。</t>
    <rPh sb="0" eb="2">
      <t>ジョウキ</t>
    </rPh>
    <rPh sb="3" eb="4">
      <t>トオ</t>
    </rPh>
    <rPh sb="5" eb="7">
      <t>リヨウ</t>
    </rPh>
    <rPh sb="12" eb="14">
      <t>ショウメイ</t>
    </rPh>
    <phoneticPr fontId="2"/>
  </si>
  <si>
    <t>契約先名称：</t>
    <rPh sb="0" eb="2">
      <t>ケイヤク</t>
    </rPh>
    <rPh sb="2" eb="3">
      <t>サキ</t>
    </rPh>
    <rPh sb="3" eb="5">
      <t>メイショウ</t>
    </rPh>
    <phoneticPr fontId="2"/>
  </si>
  <si>
    <t>㊞</t>
    <phoneticPr fontId="2"/>
  </si>
  <si>
    <t>ここから</t>
    <phoneticPr fontId="2"/>
  </si>
  <si>
    <t>ここまで</t>
    <phoneticPr fontId="2"/>
  </si>
  <si>
    <t>ロックに☑</t>
    <phoneticPr fontId="2"/>
  </si>
  <si>
    <t>ここから</t>
    <phoneticPr fontId="2"/>
  </si>
  <si>
    <t>ここまで</t>
    <phoneticPr fontId="2"/>
  </si>
  <si>
    <t>ロックに☑</t>
    <phoneticPr fontId="2"/>
  </si>
  <si>
    <t>申請日</t>
    <rPh sb="0" eb="2">
      <t>シンセイ</t>
    </rPh>
    <rPh sb="2" eb="3">
      <t>ビ</t>
    </rPh>
    <phoneticPr fontId="2"/>
  </si>
  <si>
    <t>生年月日（西暦半角）</t>
    <rPh sb="0" eb="2">
      <t>セイネン</t>
    </rPh>
    <rPh sb="2" eb="4">
      <t>ガッピ</t>
    </rPh>
    <rPh sb="5" eb="7">
      <t>セイレキ</t>
    </rPh>
    <rPh sb="7" eb="9">
      <t>ハンカク</t>
    </rPh>
    <phoneticPr fontId="2"/>
  </si>
  <si>
    <t>横浜市本牧市民プール（日中）</t>
    <rPh sb="0" eb="3">
      <t>ヨコハマシ</t>
    </rPh>
    <rPh sb="3" eb="5">
      <t>ホンモク</t>
    </rPh>
    <rPh sb="5" eb="7">
      <t>シミン</t>
    </rPh>
    <rPh sb="11" eb="13">
      <t>ニッチュウ</t>
    </rPh>
    <phoneticPr fontId="2"/>
  </si>
  <si>
    <t>横浜市本牧市民プール（夜間）</t>
    <rPh sb="0" eb="3">
      <t>ヨコハマシ</t>
    </rPh>
    <rPh sb="3" eb="5">
      <t>ホンモク</t>
    </rPh>
    <rPh sb="5" eb="7">
      <t>シミン</t>
    </rPh>
    <rPh sb="11" eb="13">
      <t>ヤカン</t>
    </rPh>
    <phoneticPr fontId="2"/>
  </si>
  <si>
    <t>株式会社　日新</t>
    <rPh sb="0" eb="4">
      <t>カブシキガイシャ</t>
    </rPh>
    <rPh sb="5" eb="7">
      <t>ニッシン</t>
    </rPh>
    <phoneticPr fontId="2"/>
  </si>
  <si>
    <t>株式会社　日新　大阪支店</t>
    <rPh sb="0" eb="4">
      <t>カブシキガイシャ</t>
    </rPh>
    <rPh sb="5" eb="7">
      <t>ニッシン</t>
    </rPh>
    <rPh sb="8" eb="10">
      <t>オオサカ</t>
    </rPh>
    <rPh sb="10" eb="12">
      <t>シテン</t>
    </rPh>
    <phoneticPr fontId="2"/>
  </si>
  <si>
    <t>日新興産　株式会社</t>
    <rPh sb="0" eb="2">
      <t>ニッシン</t>
    </rPh>
    <rPh sb="2" eb="4">
      <t>コウサン</t>
    </rPh>
    <rPh sb="5" eb="9">
      <t>カブシキガイシャ</t>
    </rPh>
    <phoneticPr fontId="2"/>
  </si>
  <si>
    <t>京浜不動産　株式会社</t>
    <rPh sb="0" eb="2">
      <t>ケイヒン</t>
    </rPh>
    <rPh sb="2" eb="5">
      <t>フドウサン</t>
    </rPh>
    <rPh sb="6" eb="10">
      <t>カブシキガイシャ</t>
    </rPh>
    <phoneticPr fontId="2"/>
  </si>
  <si>
    <t>日新梱包　株式会社</t>
    <rPh sb="0" eb="2">
      <t>ニッシン</t>
    </rPh>
    <rPh sb="2" eb="4">
      <t>コンポウ</t>
    </rPh>
    <rPh sb="5" eb="9">
      <t>カブシキガイシャ</t>
    </rPh>
    <phoneticPr fontId="2"/>
  </si>
  <si>
    <t>日新商事　株式会社</t>
    <rPh sb="0" eb="2">
      <t>ニッシン</t>
    </rPh>
    <rPh sb="2" eb="4">
      <t>ショウジ</t>
    </rPh>
    <rPh sb="5" eb="9">
      <t>カブシキガイシャ</t>
    </rPh>
    <phoneticPr fontId="2"/>
  </si>
  <si>
    <t>北新港運　株式会社</t>
    <rPh sb="0" eb="1">
      <t>ホク</t>
    </rPh>
    <rPh sb="1" eb="2">
      <t>シン</t>
    </rPh>
    <rPh sb="2" eb="4">
      <t>コウウン</t>
    </rPh>
    <rPh sb="5" eb="9">
      <t>カブシキガイシャ</t>
    </rPh>
    <phoneticPr fontId="2"/>
  </si>
  <si>
    <t>横海陸運　株式会社</t>
    <rPh sb="0" eb="1">
      <t>ヨコ</t>
    </rPh>
    <rPh sb="1" eb="2">
      <t>ウミ</t>
    </rPh>
    <rPh sb="2" eb="4">
      <t>リクウン</t>
    </rPh>
    <rPh sb="5" eb="9">
      <t>カブシキガイシャ</t>
    </rPh>
    <phoneticPr fontId="2"/>
  </si>
  <si>
    <t>日新航空サービス　株式会社</t>
    <rPh sb="0" eb="2">
      <t>ニッシン</t>
    </rPh>
    <rPh sb="2" eb="4">
      <t>コウクウ</t>
    </rPh>
    <rPh sb="9" eb="13">
      <t>カブシキガイシャ</t>
    </rPh>
    <phoneticPr fontId="2"/>
  </si>
  <si>
    <t>株式会社　北海道日新</t>
    <rPh sb="0" eb="4">
      <t>カブシキガイシャ</t>
    </rPh>
    <rPh sb="5" eb="8">
      <t>ホッカイドウ</t>
    </rPh>
    <rPh sb="8" eb="10">
      <t>ニッシン</t>
    </rPh>
    <phoneticPr fontId="2"/>
  </si>
  <si>
    <t>株式会社　九州日新</t>
    <rPh sb="0" eb="4">
      <t>カブシキガイシャ</t>
    </rPh>
    <rPh sb="5" eb="7">
      <t>キュウシュウ</t>
    </rPh>
    <rPh sb="7" eb="9">
      <t>ニッシン</t>
    </rPh>
    <phoneticPr fontId="2"/>
  </si>
  <si>
    <t>鶴丸運輸　株式会社</t>
    <rPh sb="0" eb="2">
      <t>ツルマル</t>
    </rPh>
    <rPh sb="2" eb="4">
      <t>ウンユ</t>
    </rPh>
    <rPh sb="5" eb="9">
      <t>カブシキガイシャ</t>
    </rPh>
    <phoneticPr fontId="2"/>
  </si>
  <si>
    <t>鶴見倉庫　株式会社</t>
    <rPh sb="0" eb="2">
      <t>ツルミ</t>
    </rPh>
    <rPh sb="2" eb="4">
      <t>ソウコ</t>
    </rPh>
    <rPh sb="5" eb="9">
      <t>カブシキガイシャ</t>
    </rPh>
    <phoneticPr fontId="2"/>
  </si>
  <si>
    <t>株式会社　滋賀日新</t>
    <rPh sb="0" eb="4">
      <t>カブシキガイシャ</t>
    </rPh>
    <rPh sb="5" eb="7">
      <t>シガ</t>
    </rPh>
    <rPh sb="7" eb="9">
      <t>ニッシン</t>
    </rPh>
    <phoneticPr fontId="2"/>
  </si>
  <si>
    <t>日新エアポートサービス　株式会社</t>
    <rPh sb="0" eb="2">
      <t>ニッシン</t>
    </rPh>
    <rPh sb="12" eb="16">
      <t>カブシキガイシャ</t>
    </rPh>
    <phoneticPr fontId="2"/>
  </si>
  <si>
    <t>新栄運輸　株式会社</t>
    <rPh sb="0" eb="2">
      <t>シンエイ</t>
    </rPh>
    <rPh sb="2" eb="4">
      <t>ウンユ</t>
    </rPh>
    <rPh sb="5" eb="9">
      <t>カブシキガイシャ</t>
    </rPh>
    <phoneticPr fontId="2"/>
  </si>
  <si>
    <t>広栄港運　株式会社</t>
    <rPh sb="0" eb="2">
      <t>コウエイ</t>
    </rPh>
    <rPh sb="2" eb="4">
      <t>コウウン</t>
    </rPh>
    <rPh sb="5" eb="9">
      <t>カブシキガイシャ</t>
    </rPh>
    <phoneticPr fontId="2"/>
  </si>
  <si>
    <t>株式会社　日新陸運</t>
    <rPh sb="0" eb="4">
      <t>カブシキガイシャ</t>
    </rPh>
    <rPh sb="5" eb="9">
      <t>ニッシンリクウン</t>
    </rPh>
    <phoneticPr fontId="2"/>
  </si>
  <si>
    <t>尼崎スポーツの森　アマラーゴ</t>
    <phoneticPr fontId="2"/>
  </si>
  <si>
    <t>横浜市本牧市民プール</t>
    <rPh sb="0" eb="3">
      <t>ヨコハマシ</t>
    </rPh>
    <rPh sb="3" eb="5">
      <t>ホンモク</t>
    </rPh>
    <rPh sb="5" eb="7">
      <t>シミン</t>
    </rPh>
    <phoneticPr fontId="2"/>
  </si>
  <si>
    <t xml:space="preserve">契約先 </t>
    <rPh sb="0" eb="3">
      <t>ケイヤクサキ</t>
    </rPh>
    <phoneticPr fontId="2"/>
  </si>
  <si>
    <t>令和８年度　プール利用申込兼報告書</t>
    <rPh sb="0" eb="2">
      <t>レイワ</t>
    </rPh>
    <rPh sb="3" eb="4">
      <t>ネン</t>
    </rPh>
    <rPh sb="4" eb="5">
      <t>ド</t>
    </rPh>
    <rPh sb="9" eb="11">
      <t>リヨウ</t>
    </rPh>
    <rPh sb="11" eb="13">
      <t>モウシコミ</t>
    </rPh>
    <rPh sb="13" eb="14">
      <t>ケン</t>
    </rPh>
    <rPh sb="14" eb="17">
      <t>ホウコクショ</t>
    </rPh>
    <phoneticPr fontId="2"/>
  </si>
  <si>
    <t>①申込者が被扶養者のときも被保険者の記号番号を記入ご記入ください。</t>
    <rPh sb="1" eb="3">
      <t>モウシコミ</t>
    </rPh>
    <rPh sb="3" eb="4">
      <t>シャ</t>
    </rPh>
    <rPh sb="5" eb="9">
      <t>ヒフヨウシャ</t>
    </rPh>
    <rPh sb="13" eb="17">
      <t>ヒホケンシャ</t>
    </rPh>
    <rPh sb="18" eb="20">
      <t>キゴウ</t>
    </rPh>
    <rPh sb="20" eb="22">
      <t>バンゴウ</t>
    </rPh>
    <rPh sb="23" eb="25">
      <t>キニュウ</t>
    </rPh>
    <rPh sb="26" eb="28">
      <t>キニュウ</t>
    </rPh>
    <phoneticPr fontId="2"/>
  </si>
  <si>
    <t>③利用者全員分（未就学児等、無料となる利用者も含む）のご記入をお願いいたします。</t>
    <rPh sb="1" eb="4">
      <t>リヨウシャ</t>
    </rPh>
    <rPh sb="4" eb="6">
      <t>ゼンイン</t>
    </rPh>
    <rPh sb="6" eb="7">
      <t>ブン</t>
    </rPh>
    <rPh sb="8" eb="12">
      <t>ミシュウガクジ</t>
    </rPh>
    <rPh sb="12" eb="13">
      <t>トウ</t>
    </rPh>
    <rPh sb="14" eb="16">
      <t>ムリョウ</t>
    </rPh>
    <rPh sb="19" eb="22">
      <t>リヨウシャ</t>
    </rPh>
    <rPh sb="23" eb="24">
      <t>フク</t>
    </rPh>
    <rPh sb="28" eb="30">
      <t>キニュウ</t>
    </rPh>
    <rPh sb="32" eb="33">
      <t>ネガ</t>
    </rPh>
    <phoneticPr fontId="2"/>
  </si>
  <si>
    <t>④組合補助対象者で障がい者割引を受ける方は、備考欄に該当者名と割引内容をご記入ください。</t>
    <rPh sb="1" eb="3">
      <t>クミアイ</t>
    </rPh>
    <rPh sb="3" eb="5">
      <t>ホジョ</t>
    </rPh>
    <rPh sb="5" eb="7">
      <t>タイショウ</t>
    </rPh>
    <rPh sb="7" eb="8">
      <t>シャ</t>
    </rPh>
    <rPh sb="16" eb="17">
      <t>ウ</t>
    </rPh>
    <rPh sb="19" eb="20">
      <t>カタ</t>
    </rPh>
    <rPh sb="22" eb="24">
      <t>ビコウ</t>
    </rPh>
    <rPh sb="24" eb="25">
      <t>ラン</t>
    </rPh>
    <rPh sb="26" eb="29">
      <t>ガイトウシャ</t>
    </rPh>
    <rPh sb="29" eb="30">
      <t>メイ</t>
    </rPh>
    <rPh sb="31" eb="33">
      <t>ワリビキ</t>
    </rPh>
    <rPh sb="33" eb="35">
      <t>ナイヨウ</t>
    </rPh>
    <phoneticPr fontId="2"/>
  </si>
  <si>
    <t>⑤申込は、利用日の５営業日前までに日新健康保険組合へご提出ください（期限厳守）。</t>
    <rPh sb="1" eb="3">
      <t>モウシコミ</t>
    </rPh>
    <rPh sb="5" eb="8">
      <t>リヨウビ</t>
    </rPh>
    <rPh sb="10" eb="13">
      <t>エイギョウビ</t>
    </rPh>
    <rPh sb="13" eb="14">
      <t>マエ</t>
    </rPh>
    <rPh sb="17" eb="19">
      <t>ニッシン</t>
    </rPh>
    <rPh sb="19" eb="21">
      <t>ケンコウ</t>
    </rPh>
    <rPh sb="21" eb="23">
      <t>ホケン</t>
    </rPh>
    <rPh sb="23" eb="25">
      <t>クミアイ</t>
    </rPh>
    <rPh sb="27" eb="29">
      <t>テイシュツ</t>
    </rPh>
    <rPh sb="34" eb="36">
      <t>キゲン</t>
    </rPh>
    <rPh sb="36" eb="38">
      <t>ゲンシュ</t>
    </rPh>
    <phoneticPr fontId="2"/>
  </si>
  <si>
    <t>　＜健保記入欄＞</t>
    <phoneticPr fontId="2"/>
  </si>
  <si>
    <t>　＜施設利用証明＞</t>
    <rPh sb="2" eb="4">
      <t>シセツ</t>
    </rPh>
    <rPh sb="4" eb="6">
      <t>リヨウ</t>
    </rPh>
    <rPh sb="6" eb="8">
      <t>ショウメイ</t>
    </rPh>
    <phoneticPr fontId="2"/>
  </si>
  <si>
    <t>日</t>
    <rPh sb="0" eb="1">
      <t>ヒ</t>
    </rPh>
    <phoneticPr fontId="2"/>
  </si>
  <si>
    <t>　＜備　考＞</t>
    <rPh sb="2" eb="3">
      <t>ビ</t>
    </rPh>
    <rPh sb="4" eb="5">
      <t>コウ</t>
    </rPh>
    <phoneticPr fontId="2"/>
  </si>
  <si>
    <t>日　付 ：</t>
    <rPh sb="0" eb="1">
      <t>ヒ</t>
    </rPh>
    <rPh sb="2" eb="3">
      <t>ツキ</t>
    </rPh>
    <phoneticPr fontId="2"/>
  </si>
  <si>
    <t>②続柄は本人・妻・子 等、プルダウンで選択してください。</t>
    <rPh sb="1" eb="3">
      <t>ゾクガラ</t>
    </rPh>
    <rPh sb="4" eb="6">
      <t>ホンニン</t>
    </rPh>
    <rPh sb="7" eb="8">
      <t>ツマ</t>
    </rPh>
    <rPh sb="9" eb="10">
      <t>コ</t>
    </rPh>
    <rPh sb="11" eb="12">
      <t>トウ</t>
    </rPh>
    <rPh sb="19" eb="21">
      <t>センタク</t>
    </rPh>
    <phoneticPr fontId="2"/>
  </si>
  <si>
    <t>令和 ８ 年度　プール利用申込兼報告書</t>
    <rPh sb="0" eb="2">
      <t>レイワ</t>
    </rPh>
    <rPh sb="5" eb="6">
      <t>ネン</t>
    </rPh>
    <rPh sb="6" eb="7">
      <t>ド</t>
    </rPh>
    <rPh sb="11" eb="13">
      <t>リヨウ</t>
    </rPh>
    <rPh sb="13" eb="15">
      <t>モウシコミ</t>
    </rPh>
    <rPh sb="15" eb="16">
      <t>ケン</t>
    </rPh>
    <rPh sb="16" eb="19">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</si>
</sst>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0;;@"/>
  </numFmts>
  <fonts count="14" x14ac:knownFonts="1">
    <font>
      <sz val="11"/>
      <color theme="1"/>
      <name val="ＭＳ 明朝"/>
      <family val="2"/>
      <charset val="128"/>
    </font>
    <font>
      <sz val="11"/>
      <color theme="1"/>
      <name val="ＭＳ 明朝"/>
      <family val="2"/>
      <charset val="128"/>
    </font>
    <font>
      <sz val="6"/>
      <name val="ＭＳ 明朝"/>
      <family val="2"/>
      <charset val="128"/>
    </font>
    <font>
      <sz val="11"/>
      <name val="ＭＳ Ｐゴシック"/>
      <family val="3"/>
      <charset val="128"/>
    </font>
    <font>
      <sz val="11"/>
      <color theme="1"/>
      <name val="ＭＳ Ｐゴシック"/>
      <family val="3"/>
      <charset val="128"/>
    </font>
    <font>
      <u/>
      <sz val="14"/>
      <color theme="1"/>
      <name val="ＭＳ Ｐゴシック"/>
      <family val="3"/>
      <charset val="128"/>
    </font>
    <font>
      <sz val="14"/>
      <color theme="1"/>
      <name val="ＭＳ Ｐゴシック"/>
      <family val="3"/>
      <charset val="128"/>
    </font>
    <font>
      <sz val="12"/>
      <color theme="1"/>
      <name val="ＭＳ Ｐゴシック"/>
      <family val="3"/>
      <charset val="128"/>
    </font>
    <font>
      <sz val="8"/>
      <color theme="1"/>
      <name val="ＭＳ Ｐゴシック"/>
      <family val="3"/>
      <charset val="128"/>
    </font>
    <font>
      <b/>
      <sz val="11"/>
      <color theme="1"/>
      <name val="ＭＳ Ｐゴシック"/>
      <family val="3"/>
      <charset val="128"/>
    </font>
    <font>
      <sz val="10"/>
      <color theme="1"/>
      <name val="ＭＳ Ｐゴシック"/>
      <family val="3"/>
      <charset val="128"/>
    </font>
    <font>
      <u/>
      <sz val="16"/>
      <color theme="1"/>
      <name val="ＭＳ Ｐゴシック"/>
      <family val="3"/>
      <charset val="128"/>
    </font>
    <font>
      <sz val="9"/>
      <color theme="1"/>
      <name val="ＭＳ Ｐゴシック"/>
      <family val="3"/>
      <charset val="128"/>
    </font>
    <font>
      <sz val="13"/>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0">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indexed="64"/>
      </left>
      <right/>
      <top/>
      <bottom/>
      <diagonal/>
    </border>
    <border>
      <left/>
      <right style="hair">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Fill="0" applyBorder="0"/>
  </cellStyleXfs>
  <cellXfs count="249">
    <xf numFmtId="0" fontId="0" fillId="0" borderId="0" xfId="0">
      <alignment vertical="center"/>
    </xf>
    <xf numFmtId="0" fontId="4" fillId="0" borderId="0" xfId="0" applyFont="1" applyProtection="1">
      <alignment vertical="center"/>
    </xf>
    <xf numFmtId="0" fontId="4" fillId="2" borderId="0" xfId="0" applyFont="1" applyFill="1" applyProtection="1">
      <alignment vertical="center"/>
    </xf>
    <xf numFmtId="0" fontId="5" fillId="0" borderId="0" xfId="0" applyFont="1" applyAlignment="1" applyProtection="1">
      <alignment horizontal="center" vertical="center"/>
    </xf>
    <xf numFmtId="0" fontId="6" fillId="0" borderId="0" xfId="0" applyFont="1" applyAlignment="1" applyProtection="1">
      <alignment vertical="center"/>
    </xf>
    <xf numFmtId="0" fontId="4" fillId="0" borderId="0" xfId="0" applyFont="1" applyAlignment="1" applyProtection="1">
      <alignment vertical="center"/>
    </xf>
    <xf numFmtId="0" fontId="4" fillId="0" borderId="0" xfId="0" applyNumberFormat="1" applyFont="1" applyProtection="1">
      <alignment vertical="center"/>
    </xf>
    <xf numFmtId="0" fontId="4" fillId="0" borderId="0" xfId="0" applyFont="1" applyAlignment="1" applyProtection="1">
      <alignment vertical="center" wrapText="1"/>
    </xf>
    <xf numFmtId="0" fontId="4" fillId="0" borderId="12" xfId="0" applyFont="1" applyBorder="1" applyAlignment="1" applyProtection="1">
      <alignment vertical="center"/>
    </xf>
    <xf numFmtId="0" fontId="4" fillId="0" borderId="0" xfId="0" applyFont="1" applyBorder="1" applyAlignment="1" applyProtection="1">
      <alignment vertical="center"/>
    </xf>
    <xf numFmtId="0" fontId="8" fillId="0" borderId="0" xfId="0" applyFont="1" applyBorder="1" applyAlignment="1" applyProtection="1">
      <alignment horizontal="right" vertical="center"/>
    </xf>
    <xf numFmtId="0" fontId="4" fillId="0" borderId="6" xfId="0" applyFont="1" applyBorder="1" applyAlignment="1" applyProtection="1">
      <alignment vertical="center"/>
    </xf>
    <xf numFmtId="0" fontId="4" fillId="0" borderId="0" xfId="0" applyFont="1" applyFill="1" applyProtection="1">
      <alignment vertical="center"/>
    </xf>
    <xf numFmtId="0" fontId="8" fillId="0" borderId="0" xfId="0" applyFont="1" applyBorder="1" applyAlignment="1" applyProtection="1">
      <alignment horizontal="right" vertical="top" wrapText="1"/>
    </xf>
    <xf numFmtId="0" fontId="4" fillId="0" borderId="0" xfId="0" applyFont="1" applyBorder="1" applyAlignment="1" applyProtection="1">
      <alignment vertical="top" wrapText="1"/>
    </xf>
    <xf numFmtId="0" fontId="8" fillId="0" borderId="2" xfId="0" applyFont="1" applyBorder="1" applyAlignment="1" applyProtection="1">
      <alignment horizontal="right" vertical="center"/>
    </xf>
    <xf numFmtId="0" fontId="4" fillId="0" borderId="12" xfId="0" applyFont="1" applyBorder="1" applyProtection="1">
      <alignment vertical="center"/>
    </xf>
    <xf numFmtId="0" fontId="4" fillId="0" borderId="0" xfId="0" applyFont="1" applyBorder="1" applyProtection="1">
      <alignment vertical="center"/>
    </xf>
    <xf numFmtId="0" fontId="8" fillId="0" borderId="4" xfId="0" applyFont="1" applyBorder="1" applyAlignment="1" applyProtection="1">
      <alignment horizontal="right" vertical="center"/>
    </xf>
    <xf numFmtId="0" fontId="4" fillId="0" borderId="2" xfId="0" applyFont="1" applyBorder="1" applyAlignment="1" applyProtection="1">
      <alignment vertical="center"/>
    </xf>
    <xf numFmtId="0" fontId="4" fillId="0" borderId="2" xfId="0" applyFont="1" applyBorder="1" applyProtection="1">
      <alignment vertical="center"/>
    </xf>
    <xf numFmtId="0" fontId="4" fillId="0" borderId="1" xfId="0" applyFont="1" applyBorder="1" applyProtection="1">
      <alignment vertical="center"/>
    </xf>
    <xf numFmtId="0" fontId="3" fillId="0" borderId="0" xfId="2" applyFont="1" applyAlignment="1" applyProtection="1">
      <alignment vertical="center"/>
    </xf>
    <xf numFmtId="0" fontId="10" fillId="0" borderId="0" xfId="2" applyFont="1" applyAlignment="1" applyProtection="1">
      <alignment vertical="center"/>
    </xf>
    <xf numFmtId="0" fontId="3" fillId="2" borderId="0" xfId="0" applyFont="1" applyFill="1" applyProtection="1">
      <alignment vertical="center"/>
    </xf>
    <xf numFmtId="0" fontId="4" fillId="0" borderId="7" xfId="0" applyFont="1" applyBorder="1" applyAlignment="1" applyProtection="1">
      <alignment vertical="center"/>
    </xf>
    <xf numFmtId="0" fontId="4" fillId="0" borderId="7" xfId="0" applyFont="1" applyBorder="1" applyAlignment="1" applyProtection="1">
      <alignment vertical="top" wrapText="1"/>
    </xf>
    <xf numFmtId="0" fontId="4" fillId="0" borderId="7" xfId="0" applyFont="1" applyBorder="1" applyProtection="1">
      <alignment vertical="center"/>
    </xf>
    <xf numFmtId="0" fontId="4" fillId="0" borderId="6" xfId="0" applyFont="1" applyBorder="1" applyProtection="1">
      <alignment vertical="center"/>
    </xf>
    <xf numFmtId="0" fontId="4" fillId="0" borderId="3" xfId="0" applyFont="1" applyBorder="1" applyProtection="1">
      <alignment vertical="center"/>
    </xf>
    <xf numFmtId="0" fontId="4" fillId="0" borderId="8" xfId="0" applyFont="1" applyBorder="1" applyAlignment="1" applyProtection="1">
      <alignment horizontal="center" vertical="center"/>
    </xf>
    <xf numFmtId="0" fontId="7" fillId="0" borderId="8" xfId="0" applyFont="1" applyBorder="1" applyAlignment="1" applyProtection="1">
      <alignment horizontal="center" vertical="center"/>
      <protection locked="0"/>
    </xf>
    <xf numFmtId="0" fontId="7" fillId="0" borderId="8" xfId="0" applyFont="1" applyBorder="1" applyAlignment="1" applyProtection="1">
      <alignment horizontal="center" vertical="center"/>
    </xf>
    <xf numFmtId="38" fontId="4" fillId="0" borderId="0" xfId="1" applyFont="1" applyBorder="1" applyAlignment="1" applyProtection="1">
      <alignment vertical="center"/>
    </xf>
    <xf numFmtId="0" fontId="4" fillId="0" borderId="0" xfId="0" applyFont="1">
      <alignment vertical="center"/>
    </xf>
    <xf numFmtId="0" fontId="4" fillId="0" borderId="0" xfId="0" applyFont="1" applyAlignment="1">
      <alignment vertical="center" wrapText="1"/>
    </xf>
    <xf numFmtId="0" fontId="4" fillId="0" borderId="12" xfId="0" applyFont="1" applyBorder="1">
      <alignment vertical="center"/>
    </xf>
    <xf numFmtId="0" fontId="4" fillId="0" borderId="8" xfId="0" applyFont="1" applyBorder="1">
      <alignment vertical="center"/>
    </xf>
    <xf numFmtId="0" fontId="8" fillId="0" borderId="8" xfId="0" applyFont="1" applyBorder="1" applyAlignment="1">
      <alignment horizontal="right" vertical="center"/>
    </xf>
    <xf numFmtId="0" fontId="4" fillId="0" borderId="6" xfId="0" applyFont="1" applyBorder="1">
      <alignment vertical="center"/>
    </xf>
    <xf numFmtId="0" fontId="8" fillId="0" borderId="0" xfId="0" applyFont="1" applyAlignment="1">
      <alignment horizontal="right" vertical="center"/>
    </xf>
    <xf numFmtId="38" fontId="4" fillId="0" borderId="12" xfId="1" applyFont="1" applyBorder="1" applyAlignment="1">
      <alignment vertical="center"/>
    </xf>
    <xf numFmtId="38" fontId="4" fillId="0" borderId="0" xfId="1" applyFont="1" applyBorder="1" applyAlignment="1">
      <alignment vertical="center"/>
    </xf>
    <xf numFmtId="0" fontId="4" fillId="0" borderId="0" xfId="0" applyFont="1" applyAlignment="1">
      <alignment vertical="top"/>
    </xf>
    <xf numFmtId="0" fontId="8" fillId="0" borderId="0" xfId="0" applyFont="1" applyAlignment="1">
      <alignment horizontal="right" vertical="top" wrapText="1"/>
    </xf>
    <xf numFmtId="0" fontId="4" fillId="0" borderId="0" xfId="0" applyFont="1" applyAlignment="1">
      <alignment vertical="top" wrapText="1"/>
    </xf>
    <xf numFmtId="176" fontId="12" fillId="0" borderId="12" xfId="0" applyNumberFormat="1" applyFont="1" applyBorder="1" applyAlignment="1">
      <alignment vertical="center" wrapText="1" shrinkToFit="1"/>
    </xf>
    <xf numFmtId="176" fontId="12" fillId="0" borderId="0" xfId="0" applyNumberFormat="1" applyFont="1" applyAlignment="1">
      <alignment vertical="center" wrapText="1" shrinkToFit="1"/>
    </xf>
    <xf numFmtId="0" fontId="4" fillId="0" borderId="12" xfId="0" applyFont="1" applyBorder="1" applyAlignment="1">
      <alignment horizontal="left" vertical="center"/>
    </xf>
    <xf numFmtId="176" fontId="12" fillId="0" borderId="12" xfId="0" applyNumberFormat="1" applyFont="1" applyBorder="1" applyAlignment="1">
      <alignment vertical="center" wrapText="1"/>
    </xf>
    <xf numFmtId="176" fontId="12" fillId="0" borderId="0" xfId="0" applyNumberFormat="1" applyFont="1" applyAlignment="1">
      <alignment vertical="center" wrapText="1"/>
    </xf>
    <xf numFmtId="38" fontId="4" fillId="0" borderId="8" xfId="1" applyFont="1" applyBorder="1" applyAlignment="1">
      <alignment vertical="center"/>
    </xf>
    <xf numFmtId="0" fontId="4" fillId="0" borderId="26" xfId="0" applyFont="1" applyBorder="1">
      <alignment vertical="center"/>
    </xf>
    <xf numFmtId="176" fontId="4" fillId="0" borderId="12" xfId="0" applyNumberFormat="1" applyFont="1" applyBorder="1">
      <alignment vertical="center"/>
    </xf>
    <xf numFmtId="176" fontId="4" fillId="0" borderId="0" xfId="0" applyNumberFormat="1" applyFont="1">
      <alignment vertical="center"/>
    </xf>
    <xf numFmtId="177" fontId="4" fillId="0" borderId="0" xfId="0" applyNumberFormat="1" applyFont="1">
      <alignment vertical="center"/>
    </xf>
    <xf numFmtId="177" fontId="4" fillId="0" borderId="0" xfId="1" applyNumberFormat="1" applyFont="1" applyBorder="1" applyAlignment="1">
      <alignment vertical="center"/>
    </xf>
    <xf numFmtId="177" fontId="4" fillId="0" borderId="12" xfId="1" applyNumberFormat="1" applyFont="1" applyBorder="1" applyAlignment="1">
      <alignment vertical="center"/>
    </xf>
    <xf numFmtId="38" fontId="4" fillId="0" borderId="6" xfId="0" applyNumberFormat="1" applyFont="1" applyBorder="1">
      <alignment vertical="center"/>
    </xf>
    <xf numFmtId="38" fontId="4" fillId="0" borderId="12" xfId="0" applyNumberFormat="1" applyFont="1" applyBorder="1">
      <alignment vertical="center"/>
    </xf>
    <xf numFmtId="0" fontId="4" fillId="0" borderId="5" xfId="0" applyFont="1" applyBorder="1">
      <alignment vertical="center"/>
    </xf>
    <xf numFmtId="0" fontId="4" fillId="0" borderId="2" xfId="0" applyFont="1" applyBorder="1">
      <alignment vertical="center"/>
    </xf>
    <xf numFmtId="0" fontId="8" fillId="0" borderId="2" xfId="0" applyFont="1" applyBorder="1" applyAlignment="1">
      <alignment horizontal="right" vertical="center"/>
    </xf>
    <xf numFmtId="0" fontId="4" fillId="0" borderId="1" xfId="0" applyFont="1" applyBorder="1">
      <alignment vertical="center"/>
    </xf>
    <xf numFmtId="0" fontId="7" fillId="0" borderId="26" xfId="0" applyFont="1" applyBorder="1" applyAlignment="1" applyProtection="1">
      <alignment horizontal="center" vertical="center"/>
    </xf>
    <xf numFmtId="0" fontId="4" fillId="0" borderId="0" xfId="0" applyFont="1" applyAlignment="1">
      <alignment vertical="center"/>
    </xf>
    <xf numFmtId="176" fontId="4" fillId="0" borderId="12" xfId="0" applyNumberFormat="1" applyFont="1" applyBorder="1" applyAlignment="1">
      <alignment vertical="center"/>
    </xf>
    <xf numFmtId="176" fontId="4" fillId="0" borderId="0" xfId="0" applyNumberFormat="1" applyFont="1" applyAlignment="1">
      <alignment vertical="center"/>
    </xf>
    <xf numFmtId="0" fontId="4" fillId="0" borderId="2" xfId="0" applyFont="1" applyBorder="1" applyAlignment="1">
      <alignment vertical="center"/>
    </xf>
    <xf numFmtId="0" fontId="4" fillId="0" borderId="6" xfId="0" applyFont="1" applyBorder="1" applyAlignment="1">
      <alignment vertical="center"/>
    </xf>
    <xf numFmtId="0" fontId="7" fillId="0" borderId="8" xfId="0" applyFont="1" applyBorder="1" applyAlignment="1" applyProtection="1">
      <alignment horizontal="center" vertical="center" wrapText="1"/>
      <protection locked="0"/>
    </xf>
    <xf numFmtId="38" fontId="4" fillId="0" borderId="0" xfId="0" applyNumberFormat="1" applyFont="1" applyBorder="1" applyAlignment="1" applyProtection="1">
      <alignment vertical="center"/>
    </xf>
    <xf numFmtId="0" fontId="4" fillId="0" borderId="13" xfId="0" applyFont="1" applyBorder="1" applyProtection="1">
      <alignment vertical="center"/>
    </xf>
    <xf numFmtId="176" fontId="4" fillId="0" borderId="12" xfId="0" applyNumberFormat="1" applyFont="1" applyBorder="1" applyAlignment="1" applyProtection="1">
      <alignment vertical="center"/>
    </xf>
    <xf numFmtId="176" fontId="4" fillId="0" borderId="0" xfId="0" applyNumberFormat="1" applyFont="1" applyBorder="1" applyAlignment="1" applyProtection="1">
      <alignment vertical="center"/>
    </xf>
    <xf numFmtId="0" fontId="4" fillId="0" borderId="5" xfId="0" applyFont="1" applyBorder="1" applyAlignment="1" applyProtection="1">
      <alignment vertical="center"/>
    </xf>
    <xf numFmtId="0" fontId="9" fillId="0" borderId="0" xfId="0" applyFont="1" applyBorder="1" applyAlignment="1" applyProtection="1">
      <alignment vertical="center"/>
    </xf>
    <xf numFmtId="38" fontId="9" fillId="0" borderId="0" xfId="1" applyFont="1" applyBorder="1" applyAlignment="1" applyProtection="1">
      <alignment vertical="center"/>
    </xf>
    <xf numFmtId="0" fontId="11"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3" fillId="0" borderId="11" xfId="2" applyFont="1" applyBorder="1" applyAlignment="1" applyProtection="1">
      <alignment horizontal="distributed" vertical="center"/>
    </xf>
    <xf numFmtId="0" fontId="3" fillId="0" borderId="8" xfId="2" applyFont="1" applyBorder="1" applyAlignment="1" applyProtection="1">
      <alignment horizontal="distributed" vertical="center"/>
    </xf>
    <xf numFmtId="0" fontId="3" fillId="0" borderId="26" xfId="2" applyFont="1" applyBorder="1" applyAlignment="1" applyProtection="1">
      <alignment horizontal="distributed" vertical="center"/>
    </xf>
    <xf numFmtId="0" fontId="3" fillId="0" borderId="12" xfId="2" applyFont="1" applyBorder="1" applyAlignment="1" applyProtection="1">
      <alignment horizontal="distributed" vertical="center"/>
    </xf>
    <xf numFmtId="0" fontId="3" fillId="0" borderId="0" xfId="2" applyFont="1" applyBorder="1" applyAlignment="1" applyProtection="1">
      <alignment horizontal="distributed" vertical="center"/>
    </xf>
    <xf numFmtId="0" fontId="3" fillId="0" borderId="6" xfId="2" applyFont="1" applyBorder="1" applyAlignment="1" applyProtection="1">
      <alignment horizontal="distributed" vertical="center"/>
    </xf>
    <xf numFmtId="0" fontId="7" fillId="0" borderId="11"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xf>
    <xf numFmtId="0" fontId="4" fillId="0" borderId="8"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2" xfId="0" applyFont="1" applyBorder="1" applyAlignment="1" applyProtection="1">
      <alignment horizontal="center" vertical="center"/>
    </xf>
    <xf numFmtId="0" fontId="7" fillId="0" borderId="10"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3" fillId="0" borderId="36" xfId="2" applyFont="1" applyBorder="1" applyAlignment="1" applyProtection="1">
      <alignment horizontal="center" vertical="center"/>
    </xf>
    <xf numFmtId="0" fontId="3" fillId="0" borderId="20"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1" xfId="2" applyFont="1" applyBorder="1" applyAlignment="1" applyProtection="1">
      <alignment horizontal="center" vertical="center"/>
    </xf>
    <xf numFmtId="0" fontId="4" fillId="0" borderId="36"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7" fillId="0" borderId="0" xfId="0" applyFont="1" applyAlignment="1" applyProtection="1">
      <alignment horizontal="center" vertical="center"/>
    </xf>
    <xf numFmtId="0" fontId="4" fillId="0" borderId="0" xfId="0" applyFont="1" applyAlignment="1" applyProtection="1">
      <alignment horizontal="right" vertical="center"/>
    </xf>
    <xf numFmtId="0" fontId="3" fillId="0" borderId="11" xfId="2" applyFont="1" applyBorder="1" applyAlignment="1" applyProtection="1">
      <alignment horizontal="center" vertical="center"/>
    </xf>
    <xf numFmtId="0" fontId="3" fillId="0" borderId="8" xfId="2" applyFont="1" applyBorder="1" applyAlignment="1" applyProtection="1">
      <alignment horizontal="center" vertical="center"/>
    </xf>
    <xf numFmtId="0" fontId="3" fillId="0" borderId="26" xfId="2" applyFont="1" applyBorder="1" applyAlignment="1" applyProtection="1">
      <alignment horizontal="center" vertical="center"/>
    </xf>
    <xf numFmtId="0" fontId="3" fillId="0" borderId="12" xfId="2" applyFont="1" applyBorder="1" applyAlignment="1" applyProtection="1">
      <alignment horizontal="center" vertical="center"/>
    </xf>
    <xf numFmtId="0" fontId="3" fillId="0" borderId="0" xfId="2" applyFont="1" applyBorder="1" applyAlignment="1" applyProtection="1">
      <alignment horizontal="center" vertical="center"/>
    </xf>
    <xf numFmtId="0" fontId="3" fillId="0" borderId="6" xfId="2" applyFont="1" applyBorder="1" applyAlignment="1" applyProtection="1">
      <alignment horizontal="center" vertical="center"/>
    </xf>
    <xf numFmtId="0" fontId="4" fillId="0" borderId="11" xfId="0" applyFont="1" applyBorder="1" applyAlignment="1" applyProtection="1">
      <alignment horizontal="center" vertical="center"/>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4" fillId="0" borderId="33"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6"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2"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9" xfId="0" applyFont="1" applyBorder="1" applyAlignment="1" applyProtection="1">
      <alignment horizontal="center" vertical="center"/>
    </xf>
    <xf numFmtId="0" fontId="7" fillId="0" borderId="18"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58" fontId="7" fillId="0" borderId="16" xfId="0" applyNumberFormat="1" applyFont="1" applyBorder="1" applyAlignment="1" applyProtection="1">
      <alignment horizontal="center" vertical="center"/>
      <protection locked="0"/>
    </xf>
    <xf numFmtId="58" fontId="7" fillId="0" borderId="15" xfId="0" applyNumberFormat="1" applyFont="1" applyBorder="1" applyAlignment="1" applyProtection="1">
      <alignment horizontal="center" vertical="center"/>
      <protection locked="0"/>
    </xf>
    <xf numFmtId="58" fontId="7"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21"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58" fontId="7" fillId="0" borderId="30" xfId="0" applyNumberFormat="1" applyFont="1" applyBorder="1" applyAlignment="1" applyProtection="1">
      <alignment horizontal="center" vertical="center"/>
      <protection locked="0"/>
    </xf>
    <xf numFmtId="58" fontId="7" fillId="0" borderId="28" xfId="0" applyNumberFormat="1" applyFont="1" applyBorder="1" applyAlignment="1" applyProtection="1">
      <alignment horizontal="center" vertical="center"/>
      <protection locked="0"/>
    </xf>
    <xf numFmtId="58" fontId="7" fillId="0" borderId="29"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3" fillId="0" borderId="37" xfId="2" applyFont="1" applyBorder="1" applyAlignment="1" applyProtection="1">
      <alignment horizontal="distributed" vertical="center"/>
    </xf>
    <xf numFmtId="0" fontId="3" fillId="0" borderId="32" xfId="2" applyFont="1" applyBorder="1" applyAlignment="1" applyProtection="1">
      <alignment horizontal="distributed" vertical="center"/>
    </xf>
    <xf numFmtId="0" fontId="3" fillId="0" borderId="39" xfId="2" applyFont="1" applyBorder="1" applyAlignment="1" applyProtection="1">
      <alignment horizontal="distributed" vertical="center"/>
    </xf>
    <xf numFmtId="0" fontId="7" fillId="0" borderId="37"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9" xfId="0" applyFont="1" applyBorder="1" applyAlignment="1" applyProtection="1">
      <alignment horizontal="center" vertical="center"/>
    </xf>
    <xf numFmtId="0" fontId="3" fillId="0" borderId="11" xfId="2" applyFont="1" applyBorder="1" applyAlignment="1" applyProtection="1">
      <alignment horizontal="distributed" vertical="center" wrapText="1"/>
    </xf>
    <xf numFmtId="0" fontId="3" fillId="0" borderId="8" xfId="2" applyFont="1" applyBorder="1" applyAlignment="1" applyProtection="1">
      <alignment horizontal="distributed" vertical="center" wrapText="1"/>
    </xf>
    <xf numFmtId="0" fontId="3" fillId="0" borderId="26" xfId="2" applyFont="1" applyBorder="1" applyAlignment="1" applyProtection="1">
      <alignment horizontal="distributed" vertical="center" wrapText="1"/>
    </xf>
    <xf numFmtId="0" fontId="3" fillId="0" borderId="12" xfId="2" applyFont="1" applyBorder="1" applyAlignment="1" applyProtection="1">
      <alignment horizontal="distributed" vertical="center" wrapText="1"/>
    </xf>
    <xf numFmtId="0" fontId="3" fillId="0" borderId="0" xfId="2" applyFont="1" applyBorder="1" applyAlignment="1" applyProtection="1">
      <alignment horizontal="distributed" vertical="center" wrapText="1"/>
    </xf>
    <xf numFmtId="0" fontId="3" fillId="0" borderId="6" xfId="2" applyFont="1" applyBorder="1" applyAlignment="1" applyProtection="1">
      <alignment horizontal="distributed" vertical="center" wrapText="1"/>
    </xf>
    <xf numFmtId="0" fontId="3" fillId="0" borderId="5" xfId="2" applyFont="1" applyBorder="1" applyAlignment="1" applyProtection="1">
      <alignment horizontal="distributed" vertical="center" wrapText="1"/>
    </xf>
    <xf numFmtId="0" fontId="3" fillId="0" borderId="2" xfId="2" applyFont="1" applyBorder="1" applyAlignment="1" applyProtection="1">
      <alignment horizontal="distributed" vertical="center" wrapText="1"/>
    </xf>
    <xf numFmtId="0" fontId="3" fillId="0" borderId="1" xfId="2" applyFont="1" applyBorder="1" applyAlignment="1" applyProtection="1">
      <alignment horizontal="distributed" vertical="center" wrapText="1"/>
    </xf>
    <xf numFmtId="0" fontId="7" fillId="0" borderId="11"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4" xfId="0" applyFont="1" applyBorder="1" applyAlignment="1" applyProtection="1">
      <alignment horizontal="center" vertical="center"/>
    </xf>
    <xf numFmtId="0" fontId="4" fillId="0" borderId="9" xfId="0" applyFont="1" applyBorder="1" applyAlignment="1" applyProtection="1">
      <alignment horizontal="center" vertical="center"/>
    </xf>
    <xf numFmtId="0" fontId="7" fillId="0" borderId="9"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xf>
    <xf numFmtId="0" fontId="4" fillId="0" borderId="3" xfId="0" applyFont="1" applyBorder="1" applyAlignment="1" applyProtection="1">
      <alignment horizontal="center" vertical="center"/>
    </xf>
    <xf numFmtId="0" fontId="7" fillId="0" borderId="36"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58" fontId="7" fillId="0" borderId="21" xfId="0" applyNumberFormat="1" applyFont="1" applyBorder="1" applyAlignment="1" applyProtection="1">
      <alignment horizontal="center" vertical="center"/>
      <protection locked="0"/>
    </xf>
    <xf numFmtId="58" fontId="7" fillId="0" borderId="20" xfId="0" applyNumberFormat="1" applyFont="1" applyBorder="1" applyAlignment="1" applyProtection="1">
      <alignment horizontal="center" vertical="center"/>
      <protection locked="0"/>
    </xf>
    <xf numFmtId="58" fontId="7" fillId="0" borderId="22" xfId="0" applyNumberFormat="1" applyFont="1" applyBorder="1" applyAlignment="1" applyProtection="1">
      <alignment horizontal="center" vertical="center"/>
      <protection locked="0"/>
    </xf>
    <xf numFmtId="58" fontId="7" fillId="0" borderId="31" xfId="0" applyNumberFormat="1" applyFont="1" applyBorder="1" applyAlignment="1" applyProtection="1">
      <alignment horizontal="center" vertical="center"/>
      <protection locked="0"/>
    </xf>
    <xf numFmtId="58" fontId="7" fillId="0" borderId="32" xfId="0" applyNumberFormat="1" applyFont="1" applyBorder="1" applyAlignment="1" applyProtection="1">
      <alignment horizontal="center" vertical="center"/>
      <protection locked="0"/>
    </xf>
    <xf numFmtId="58" fontId="7" fillId="0" borderId="38" xfId="0" applyNumberFormat="1" applyFont="1" applyBorder="1" applyAlignment="1" applyProtection="1">
      <alignment horizontal="center" vertical="center"/>
      <protection locked="0"/>
    </xf>
    <xf numFmtId="0" fontId="7" fillId="0" borderId="21"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39" xfId="0" applyFont="1" applyBorder="1" applyAlignment="1" applyProtection="1">
      <alignment horizontal="center" vertical="center"/>
    </xf>
    <xf numFmtId="58" fontId="7" fillId="0" borderId="7" xfId="0" applyNumberFormat="1" applyFont="1" applyBorder="1" applyAlignment="1" applyProtection="1">
      <alignment horizontal="center" vertical="center"/>
      <protection locked="0"/>
    </xf>
    <xf numFmtId="58" fontId="7" fillId="0" borderId="0" xfId="0" applyNumberFormat="1" applyFont="1" applyBorder="1" applyAlignment="1" applyProtection="1">
      <alignment horizontal="center" vertical="center"/>
      <protection locked="0"/>
    </xf>
    <xf numFmtId="58" fontId="7" fillId="0" borderId="13"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4" fillId="0" borderId="0" xfId="0" applyFont="1" applyAlignment="1">
      <alignment horizontal="center" vertical="center" wrapText="1"/>
    </xf>
    <xf numFmtId="38" fontId="4" fillId="0" borderId="0" xfId="1"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13" fillId="0" borderId="0" xfId="0" applyFont="1" applyAlignment="1">
      <alignment horizontal="center" vertical="center" wrapText="1"/>
    </xf>
    <xf numFmtId="0" fontId="4" fillId="0" borderId="0" xfId="0" applyFont="1" applyAlignment="1">
      <alignment horizontal="center" vertical="top" wrapText="1"/>
    </xf>
  </cellXfs>
  <cellStyles count="3">
    <cellStyle name="桁区切り" xfId="1" builtinId="6"/>
    <cellStyle name="標準" xfId="0" builtinId="0"/>
    <cellStyle name="標準 2 2" xfId="2" xr:uid="{00000000-0005-0000-0000-000002000000}"/>
  </cellStyles>
  <dxfs count="0"/>
  <tableStyles count="0" defaultTableStyle="TableStyleMedium2" defaultPivotStyle="PivotStyleLight16"/>
  <colors>
    <mruColors>
      <color rgb="FFFFFF66"/>
      <color rgb="FF66FF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70;&#32887;&#21729;&#20491;&#21029;&#12501;&#12457;&#12523;&#12480;&#12540;/&#30707;&#24029;/02_&#20445;&#20581;&#20107;&#26989;/&#65298;&#65294;&#20307;&#32946;&#22888;&#21169;&#65288;&#12503;&#12540;&#12523;&#65289;/&#12503;&#12540;&#12523;&#21033;&#29992;&#21048;/&#28023;&#12398;&#20013;&#36947;&#12469;&#12531;&#12471;&#12515;&#12452;&#12531;&#12503;&#12540;&#12523;_2026&#24180;&#24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込書"/>
      <sheetName val="利用券"/>
      <sheetName val="送り状"/>
      <sheetName val="料金マスター"/>
    </sheetNames>
    <sheetDataSet>
      <sheetData sheetId="0"/>
      <sheetData sheetId="1"/>
      <sheetData sheetId="2"/>
      <sheetData sheetId="3">
        <row r="4">
          <cell r="B4" t="str">
            <v>小人
(小中学生)</v>
          </cell>
          <cell r="C4">
            <v>1000</v>
          </cell>
          <cell r="J4" t="str">
            <v>&gt;=40635</v>
          </cell>
          <cell r="K4" t="str">
            <v>&lt;=43922</v>
          </cell>
        </row>
        <row r="5">
          <cell r="B5" t="str">
            <v>幼児
(3歳以上）</v>
          </cell>
          <cell r="C5">
            <v>350</v>
          </cell>
          <cell r="J5" t="str">
            <v>&gt;=43923</v>
          </cell>
          <cell r="K5" t="str">
            <v>&lt;=45115</v>
          </cell>
        </row>
        <row r="6">
          <cell r="B6" t="str">
            <v>シルバー
(65歳以上）</v>
          </cell>
          <cell r="C6" t="str">
            <v>700</v>
          </cell>
          <cell r="J6" t="str">
            <v>&gt;=18816</v>
          </cell>
          <cell r="K6" t="str">
            <v>&lt;=22470</v>
          </cell>
        </row>
        <row r="7">
          <cell r="B7" t="str">
            <v>3歳未満</v>
          </cell>
          <cell r="C7">
            <v>0</v>
          </cell>
          <cell r="J7" t="str">
            <v>&gt;=45116</v>
          </cell>
          <cell r="K7" t="str">
            <v>&lt;=46211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B1:CF74"/>
  <sheetViews>
    <sheetView tabSelected="1" zoomScaleNormal="100" workbookViewId="0">
      <selection activeCell="AE7" sqref="AE7:AF7"/>
    </sheetView>
  </sheetViews>
  <sheetFormatPr defaultColWidth="2.625" defaultRowHeight="13.5" x14ac:dyDescent="0.15"/>
  <cols>
    <col min="1" max="1" width="2.125" style="1" customWidth="1"/>
    <col min="2" max="5" width="3.125" style="1" customWidth="1"/>
    <col min="6" max="41" width="2.625" style="1"/>
    <col min="42" max="43" width="2.625" style="1" customWidth="1"/>
    <col min="44" max="44" width="2.625" style="1" hidden="1" customWidth="1"/>
    <col min="45" max="45" width="9.375" style="1" hidden="1" customWidth="1"/>
    <col min="46" max="46" width="11.375" style="1" hidden="1" customWidth="1"/>
    <col min="47" max="48" width="2.625" style="1" hidden="1" customWidth="1"/>
    <col min="49" max="49" width="5.5" style="1" hidden="1" customWidth="1"/>
    <col min="50" max="50" width="2.625" style="1" hidden="1" customWidth="1"/>
    <col min="51" max="51" width="5.5" style="1" hidden="1" customWidth="1"/>
    <col min="52" max="52" width="2.625" style="1" hidden="1" customWidth="1"/>
    <col min="53" max="53" width="5.5" style="1" hidden="1" customWidth="1"/>
    <col min="54" max="60" width="2.625" style="1" hidden="1" customWidth="1"/>
    <col min="61" max="61" width="32" style="1" hidden="1" customWidth="1"/>
    <col min="62" max="62" width="33.875" style="1" hidden="1" customWidth="1"/>
    <col min="63" max="76" width="2.625" style="1" hidden="1" customWidth="1"/>
    <col min="77" max="77" width="13.25" style="1" hidden="1" customWidth="1"/>
    <col min="78" max="79" width="2.625" style="1" customWidth="1"/>
    <col min="80" max="16384" width="2.625" style="1"/>
  </cols>
  <sheetData>
    <row r="1" spans="2:84" x14ac:dyDescent="0.15">
      <c r="AR1" s="24" t="s">
        <v>49</v>
      </c>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t="s">
        <v>50</v>
      </c>
    </row>
    <row r="2" spans="2:84" ht="13.15" customHeight="1" x14ac:dyDescent="0.15">
      <c r="B2" s="78" t="s">
        <v>91</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R2" s="1" t="s">
        <v>51</v>
      </c>
    </row>
    <row r="3" spans="2:84" ht="13.15" customHeight="1" x14ac:dyDescent="0.15">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row>
    <row r="4" spans="2:84" ht="17.25"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2:84" ht="17.25" x14ac:dyDescent="0.15">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2:84" ht="24.75" customHeight="1" x14ac:dyDescent="0.15">
      <c r="B6" s="1" t="s">
        <v>44</v>
      </c>
      <c r="Z6" s="4"/>
      <c r="AB6" s="5"/>
      <c r="AC6" s="5"/>
      <c r="AD6" s="5"/>
      <c r="AE6" s="5"/>
      <c r="AF6" s="5"/>
      <c r="AG6" s="5"/>
      <c r="AH6" s="5"/>
      <c r="AI6" s="5"/>
      <c r="AJ6" s="5"/>
    </row>
    <row r="7" spans="2:84" ht="23.25" customHeight="1" x14ac:dyDescent="0.15">
      <c r="W7" s="116" t="s">
        <v>55</v>
      </c>
      <c r="X7" s="116"/>
      <c r="Y7" s="116"/>
      <c r="Z7" s="115">
        <v>2026</v>
      </c>
      <c r="AA7" s="115"/>
      <c r="AB7" s="115"/>
      <c r="AC7" s="115"/>
      <c r="AD7" s="5" t="s">
        <v>26</v>
      </c>
      <c r="AE7" s="79"/>
      <c r="AF7" s="79"/>
      <c r="AG7" s="5" t="s">
        <v>25</v>
      </c>
      <c r="AH7" s="79" t="s">
        <v>19</v>
      </c>
      <c r="AI7" s="79"/>
      <c r="AJ7" s="5" t="s">
        <v>24</v>
      </c>
    </row>
    <row r="8" spans="2:84" x14ac:dyDescent="0.15">
      <c r="AA8" s="5"/>
      <c r="AB8" s="5"/>
      <c r="AC8" s="5"/>
      <c r="AD8" s="5"/>
      <c r="AE8" s="5"/>
      <c r="AF8" s="5"/>
      <c r="AG8" s="5"/>
      <c r="AH8" s="5"/>
      <c r="AI8" s="5"/>
      <c r="AJ8" s="5"/>
    </row>
    <row r="9" spans="2:84" ht="13.15" customHeight="1" x14ac:dyDescent="0.15">
      <c r="B9" s="80" t="s">
        <v>43</v>
      </c>
      <c r="C9" s="81"/>
      <c r="D9" s="81"/>
      <c r="E9" s="82"/>
      <c r="F9" s="86" t="s">
        <v>41</v>
      </c>
      <c r="G9" s="87"/>
      <c r="H9" s="87"/>
      <c r="I9" s="87"/>
      <c r="J9" s="87"/>
      <c r="K9" s="87"/>
      <c r="L9" s="87"/>
      <c r="M9" s="87"/>
      <c r="N9" s="87"/>
      <c r="O9" s="87"/>
      <c r="P9" s="87"/>
      <c r="Q9" s="87"/>
      <c r="R9" s="87"/>
      <c r="S9" s="87"/>
      <c r="T9" s="87"/>
      <c r="U9" s="87"/>
      <c r="V9" s="90" t="s">
        <v>42</v>
      </c>
      <c r="W9" s="91"/>
      <c r="X9" s="91"/>
      <c r="Y9" s="96"/>
      <c r="Z9" s="87"/>
      <c r="AA9" s="87"/>
      <c r="AB9" s="87"/>
      <c r="AC9" s="87"/>
      <c r="AD9" s="87"/>
      <c r="AE9" s="87"/>
      <c r="AF9" s="87"/>
      <c r="AG9" s="87"/>
      <c r="AH9" s="87"/>
      <c r="AI9" s="87"/>
      <c r="AJ9" s="97"/>
      <c r="BI9" s="1" t="s">
        <v>41</v>
      </c>
      <c r="BJ9" s="1" t="s">
        <v>21</v>
      </c>
    </row>
    <row r="10" spans="2:84" x14ac:dyDescent="0.15">
      <c r="B10" s="83"/>
      <c r="C10" s="84"/>
      <c r="D10" s="84"/>
      <c r="E10" s="85"/>
      <c r="F10" s="88"/>
      <c r="G10" s="89"/>
      <c r="H10" s="89"/>
      <c r="I10" s="89"/>
      <c r="J10" s="89"/>
      <c r="K10" s="89"/>
      <c r="L10" s="89"/>
      <c r="M10" s="89"/>
      <c r="N10" s="89"/>
      <c r="O10" s="89"/>
      <c r="P10" s="89"/>
      <c r="Q10" s="89"/>
      <c r="R10" s="89"/>
      <c r="S10" s="89"/>
      <c r="T10" s="89"/>
      <c r="U10" s="89"/>
      <c r="V10" s="92"/>
      <c r="W10" s="93"/>
      <c r="X10" s="93"/>
      <c r="Y10" s="98"/>
      <c r="Z10" s="89"/>
      <c r="AA10" s="89"/>
      <c r="AB10" s="89"/>
      <c r="AC10" s="89"/>
      <c r="AD10" s="89"/>
      <c r="AE10" s="89"/>
      <c r="AF10" s="89"/>
      <c r="AG10" s="89"/>
      <c r="AH10" s="89"/>
      <c r="AI10" s="89"/>
      <c r="AJ10" s="99"/>
      <c r="BI10" s="1" t="s">
        <v>59</v>
      </c>
      <c r="BJ10" s="1" t="s">
        <v>20</v>
      </c>
      <c r="BK10" s="1">
        <v>1</v>
      </c>
      <c r="BO10" s="1" t="s">
        <v>19</v>
      </c>
      <c r="BQ10" s="1" t="s">
        <v>19</v>
      </c>
      <c r="BS10" s="1" t="s">
        <v>19</v>
      </c>
      <c r="BU10" s="1" t="s">
        <v>19</v>
      </c>
      <c r="BY10" s="1" t="s">
        <v>3</v>
      </c>
    </row>
    <row r="11" spans="2:84" x14ac:dyDescent="0.15">
      <c r="B11" s="103" t="s">
        <v>40</v>
      </c>
      <c r="C11" s="104"/>
      <c r="D11" s="104"/>
      <c r="E11" s="105"/>
      <c r="F11" s="109"/>
      <c r="G11" s="110"/>
      <c r="H11" s="110"/>
      <c r="I11" s="110"/>
      <c r="J11" s="110"/>
      <c r="K11" s="110"/>
      <c r="L11" s="110"/>
      <c r="M11" s="110"/>
      <c r="N11" s="110"/>
      <c r="O11" s="110"/>
      <c r="P11" s="110"/>
      <c r="Q11" s="110"/>
      <c r="R11" s="110"/>
      <c r="S11" s="110"/>
      <c r="T11" s="110"/>
      <c r="U11" s="111"/>
      <c r="V11" s="92"/>
      <c r="W11" s="93"/>
      <c r="X11" s="93"/>
      <c r="Y11" s="98"/>
      <c r="Z11" s="89"/>
      <c r="AA11" s="89"/>
      <c r="AB11" s="89"/>
      <c r="AC11" s="89"/>
      <c r="AD11" s="89"/>
      <c r="AE11" s="89"/>
      <c r="AF11" s="89"/>
      <c r="AG11" s="89"/>
      <c r="AH11" s="89"/>
      <c r="AI11" s="89"/>
      <c r="AJ11" s="99"/>
      <c r="BI11" s="1" t="s">
        <v>60</v>
      </c>
      <c r="BJ11" s="1" t="s">
        <v>57</v>
      </c>
      <c r="BK11" s="1">
        <v>2</v>
      </c>
      <c r="BO11" s="1">
        <v>7</v>
      </c>
      <c r="BQ11" s="1">
        <v>1</v>
      </c>
      <c r="BS11" s="1">
        <v>1</v>
      </c>
      <c r="BU11" s="1">
        <v>1</v>
      </c>
      <c r="BY11" s="1" t="s">
        <v>13</v>
      </c>
    </row>
    <row r="12" spans="2:84" x14ac:dyDescent="0.15">
      <c r="B12" s="106"/>
      <c r="C12" s="107"/>
      <c r="D12" s="107"/>
      <c r="E12" s="108"/>
      <c r="F12" s="112"/>
      <c r="G12" s="113"/>
      <c r="H12" s="113"/>
      <c r="I12" s="113"/>
      <c r="J12" s="113"/>
      <c r="K12" s="113"/>
      <c r="L12" s="113"/>
      <c r="M12" s="113"/>
      <c r="N12" s="113"/>
      <c r="O12" s="113"/>
      <c r="P12" s="113"/>
      <c r="Q12" s="113"/>
      <c r="R12" s="113"/>
      <c r="S12" s="113"/>
      <c r="T12" s="113"/>
      <c r="U12" s="114"/>
      <c r="V12" s="94"/>
      <c r="W12" s="95"/>
      <c r="X12" s="95"/>
      <c r="Y12" s="100"/>
      <c r="Z12" s="101"/>
      <c r="AA12" s="101"/>
      <c r="AB12" s="101"/>
      <c r="AC12" s="101"/>
      <c r="AD12" s="101"/>
      <c r="AE12" s="101"/>
      <c r="AF12" s="101"/>
      <c r="AG12" s="101"/>
      <c r="AH12" s="101"/>
      <c r="AI12" s="101"/>
      <c r="AJ12" s="102"/>
      <c r="BI12" s="1" t="s">
        <v>39</v>
      </c>
      <c r="BJ12" s="1" t="s">
        <v>58</v>
      </c>
      <c r="BK12" s="1">
        <v>3</v>
      </c>
      <c r="BO12" s="1">
        <v>8</v>
      </c>
      <c r="BQ12" s="1">
        <v>2</v>
      </c>
      <c r="BS12" s="1">
        <v>2</v>
      </c>
      <c r="BU12" s="1">
        <v>2</v>
      </c>
      <c r="BY12" s="1" t="s">
        <v>12</v>
      </c>
    </row>
    <row r="13" spans="2:84" ht="13.15" customHeight="1" x14ac:dyDescent="0.15">
      <c r="B13" s="117" t="s">
        <v>38</v>
      </c>
      <c r="C13" s="118"/>
      <c r="D13" s="118"/>
      <c r="E13" s="119"/>
      <c r="F13" s="123" t="s">
        <v>37</v>
      </c>
      <c r="G13" s="91"/>
      <c r="H13" s="124"/>
      <c r="I13" s="124"/>
      <c r="J13" s="124"/>
      <c r="K13" s="124"/>
      <c r="L13" s="127" t="s">
        <v>36</v>
      </c>
      <c r="M13" s="127"/>
      <c r="N13" s="124"/>
      <c r="O13" s="124"/>
      <c r="P13" s="124"/>
      <c r="Q13" s="124"/>
      <c r="R13" s="124"/>
      <c r="S13" s="124"/>
      <c r="T13" s="127" t="s">
        <v>29</v>
      </c>
      <c r="U13" s="127"/>
      <c r="V13" s="87"/>
      <c r="W13" s="87"/>
      <c r="X13" s="87"/>
      <c r="Y13" s="87"/>
      <c r="Z13" s="87"/>
      <c r="AA13" s="87"/>
      <c r="AB13" s="87"/>
      <c r="AC13" s="87"/>
      <c r="AD13" s="87"/>
      <c r="AE13" s="87"/>
      <c r="AF13" s="87"/>
      <c r="AG13" s="87"/>
      <c r="AH13" s="87"/>
      <c r="AI13" s="87"/>
      <c r="AJ13" s="97"/>
      <c r="BI13" s="1" t="s">
        <v>35</v>
      </c>
      <c r="BJ13" s="1" t="s">
        <v>77</v>
      </c>
      <c r="BK13" s="1">
        <v>4</v>
      </c>
      <c r="BO13" s="1">
        <v>9</v>
      </c>
      <c r="BQ13" s="1">
        <v>3</v>
      </c>
      <c r="BS13" s="1">
        <v>3</v>
      </c>
      <c r="BU13" s="1">
        <v>3</v>
      </c>
    </row>
    <row r="14" spans="2:84" ht="13.15" customHeight="1" x14ac:dyDescent="0.15">
      <c r="B14" s="120"/>
      <c r="C14" s="121"/>
      <c r="D14" s="121"/>
      <c r="E14" s="122"/>
      <c r="F14" s="92"/>
      <c r="G14" s="93"/>
      <c r="H14" s="125"/>
      <c r="I14" s="125"/>
      <c r="J14" s="125"/>
      <c r="K14" s="125"/>
      <c r="L14" s="128"/>
      <c r="M14" s="128"/>
      <c r="N14" s="125"/>
      <c r="O14" s="125"/>
      <c r="P14" s="125"/>
      <c r="Q14" s="125"/>
      <c r="R14" s="125"/>
      <c r="S14" s="125"/>
      <c r="T14" s="128"/>
      <c r="U14" s="128"/>
      <c r="V14" s="89"/>
      <c r="W14" s="89"/>
      <c r="X14" s="89"/>
      <c r="Y14" s="89"/>
      <c r="Z14" s="89"/>
      <c r="AA14" s="89"/>
      <c r="AB14" s="89"/>
      <c r="AC14" s="89"/>
      <c r="AD14" s="89"/>
      <c r="AE14" s="89"/>
      <c r="AF14" s="89"/>
      <c r="AG14" s="89"/>
      <c r="AH14" s="89"/>
      <c r="AI14" s="89"/>
      <c r="AJ14" s="99"/>
      <c r="BI14" s="1" t="s">
        <v>61</v>
      </c>
      <c r="BJ14" s="1" t="s">
        <v>16</v>
      </c>
      <c r="BK14" s="1">
        <v>5</v>
      </c>
      <c r="BQ14" s="1">
        <v>4</v>
      </c>
      <c r="BS14" s="1">
        <v>4</v>
      </c>
      <c r="BU14" s="1">
        <v>4</v>
      </c>
    </row>
    <row r="15" spans="2:84" ht="13.15" customHeight="1" x14ac:dyDescent="0.15">
      <c r="B15" s="106"/>
      <c r="C15" s="107"/>
      <c r="D15" s="107"/>
      <c r="E15" s="108"/>
      <c r="F15" s="94"/>
      <c r="G15" s="95"/>
      <c r="H15" s="126"/>
      <c r="I15" s="126"/>
      <c r="J15" s="126"/>
      <c r="K15" s="126"/>
      <c r="L15" s="129"/>
      <c r="M15" s="129"/>
      <c r="N15" s="126"/>
      <c r="O15" s="126"/>
      <c r="P15" s="126"/>
      <c r="Q15" s="126"/>
      <c r="R15" s="126"/>
      <c r="S15" s="126"/>
      <c r="T15" s="129"/>
      <c r="U15" s="129"/>
      <c r="V15" s="101"/>
      <c r="W15" s="101"/>
      <c r="X15" s="101"/>
      <c r="Y15" s="101"/>
      <c r="Z15" s="101"/>
      <c r="AA15" s="101"/>
      <c r="AB15" s="101"/>
      <c r="AC15" s="101"/>
      <c r="AD15" s="101"/>
      <c r="AE15" s="101"/>
      <c r="AF15" s="101"/>
      <c r="AG15" s="101"/>
      <c r="AH15" s="101"/>
      <c r="AI15" s="101"/>
      <c r="AJ15" s="102"/>
      <c r="BI15" s="1" t="s">
        <v>62</v>
      </c>
      <c r="BJ15" s="1" t="s">
        <v>15</v>
      </c>
      <c r="BK15" s="1">
        <v>6</v>
      </c>
      <c r="BQ15" s="1">
        <v>5</v>
      </c>
      <c r="BS15" s="1">
        <v>5</v>
      </c>
      <c r="BU15" s="1">
        <v>5</v>
      </c>
    </row>
    <row r="16" spans="2:84" ht="13.5" customHeight="1" x14ac:dyDescent="0.15">
      <c r="B16" s="80" t="s">
        <v>79</v>
      </c>
      <c r="C16" s="81"/>
      <c r="D16" s="81"/>
      <c r="E16" s="82"/>
      <c r="F16" s="86" t="s">
        <v>21</v>
      </c>
      <c r="G16" s="87"/>
      <c r="H16" s="87"/>
      <c r="I16" s="87"/>
      <c r="J16" s="87"/>
      <c r="K16" s="87"/>
      <c r="L16" s="87"/>
      <c r="M16" s="87"/>
      <c r="N16" s="87"/>
      <c r="O16" s="87"/>
      <c r="P16" s="87"/>
      <c r="Q16" s="87"/>
      <c r="R16" s="87"/>
      <c r="S16" s="87"/>
      <c r="T16" s="87"/>
      <c r="U16" s="87"/>
      <c r="V16" s="123" t="s">
        <v>33</v>
      </c>
      <c r="W16" s="91"/>
      <c r="X16" s="91"/>
      <c r="Y16" s="91"/>
      <c r="Z16" s="132">
        <v>2026</v>
      </c>
      <c r="AA16" s="133"/>
      <c r="AB16" s="133"/>
      <c r="AC16" s="133"/>
      <c r="AD16" s="91" t="s">
        <v>26</v>
      </c>
      <c r="AE16" s="87" t="s">
        <v>19</v>
      </c>
      <c r="AF16" s="87"/>
      <c r="AG16" s="91" t="s">
        <v>25</v>
      </c>
      <c r="AH16" s="87" t="s">
        <v>19</v>
      </c>
      <c r="AI16" s="87"/>
      <c r="AJ16" s="130" t="s">
        <v>24</v>
      </c>
      <c r="BI16" s="1" t="s">
        <v>63</v>
      </c>
      <c r="BJ16" s="1" t="s">
        <v>14</v>
      </c>
      <c r="BK16" s="1">
        <v>7</v>
      </c>
      <c r="BQ16" s="1">
        <v>6</v>
      </c>
      <c r="BS16" s="1">
        <v>6</v>
      </c>
      <c r="BU16" s="1">
        <v>6</v>
      </c>
      <c r="BY16" s="1" t="s">
        <v>3</v>
      </c>
      <c r="BZ16" s="6"/>
      <c r="CF16" s="6"/>
    </row>
    <row r="17" spans="2:84" ht="13.5" customHeight="1" x14ac:dyDescent="0.15">
      <c r="B17" s="83"/>
      <c r="C17" s="84"/>
      <c r="D17" s="84"/>
      <c r="E17" s="85"/>
      <c r="F17" s="88"/>
      <c r="G17" s="89"/>
      <c r="H17" s="89"/>
      <c r="I17" s="89"/>
      <c r="J17" s="89"/>
      <c r="K17" s="89"/>
      <c r="L17" s="89"/>
      <c r="M17" s="89"/>
      <c r="N17" s="89"/>
      <c r="O17" s="89"/>
      <c r="P17" s="89"/>
      <c r="Q17" s="89"/>
      <c r="R17" s="89"/>
      <c r="S17" s="89"/>
      <c r="T17" s="89"/>
      <c r="U17" s="89"/>
      <c r="V17" s="92"/>
      <c r="W17" s="93"/>
      <c r="X17" s="93"/>
      <c r="Y17" s="93"/>
      <c r="Z17" s="134"/>
      <c r="AA17" s="135"/>
      <c r="AB17" s="135"/>
      <c r="AC17" s="135"/>
      <c r="AD17" s="93"/>
      <c r="AE17" s="89"/>
      <c r="AF17" s="89"/>
      <c r="AG17" s="93"/>
      <c r="AH17" s="89"/>
      <c r="AI17" s="89"/>
      <c r="AJ17" s="131"/>
      <c r="AS17" s="1" t="e">
        <f>DATEVALUE(CONCATENATE(Z16,AD16,AE16,AG16,AH16,AJ16))</f>
        <v>#VALUE!</v>
      </c>
      <c r="BI17" s="1" t="s">
        <v>64</v>
      </c>
      <c r="BQ17" s="1">
        <v>7</v>
      </c>
      <c r="BS17" s="1">
        <v>7</v>
      </c>
      <c r="BU17" s="1">
        <v>7</v>
      </c>
      <c r="BY17" s="1" t="s">
        <v>10</v>
      </c>
    </row>
    <row r="18" spans="2:84" ht="13.5" customHeight="1" x14ac:dyDescent="0.15">
      <c r="B18" s="83"/>
      <c r="C18" s="84"/>
      <c r="D18" s="84"/>
      <c r="E18" s="85"/>
      <c r="F18" s="88"/>
      <c r="G18" s="89"/>
      <c r="H18" s="89"/>
      <c r="I18" s="89"/>
      <c r="J18" s="89"/>
      <c r="K18" s="89"/>
      <c r="L18" s="89"/>
      <c r="M18" s="89"/>
      <c r="N18" s="89"/>
      <c r="O18" s="89"/>
      <c r="P18" s="89"/>
      <c r="Q18" s="89"/>
      <c r="R18" s="89"/>
      <c r="S18" s="89"/>
      <c r="T18" s="89"/>
      <c r="U18" s="89"/>
      <c r="V18" s="92"/>
      <c r="W18" s="93"/>
      <c r="X18" s="93"/>
      <c r="Y18" s="93"/>
      <c r="Z18" s="136"/>
      <c r="AA18" s="137"/>
      <c r="AB18" s="137"/>
      <c r="AC18" s="137"/>
      <c r="AD18" s="93"/>
      <c r="AE18" s="89"/>
      <c r="AF18" s="89"/>
      <c r="AG18" s="93"/>
      <c r="AH18" s="89"/>
      <c r="AI18" s="89"/>
      <c r="AJ18" s="131"/>
      <c r="BI18" s="1" t="s">
        <v>65</v>
      </c>
      <c r="BQ18" s="1">
        <v>8</v>
      </c>
      <c r="BS18" s="1">
        <v>8</v>
      </c>
      <c r="BU18" s="1">
        <v>8</v>
      </c>
      <c r="BY18" s="1" t="s">
        <v>9</v>
      </c>
    </row>
    <row r="19" spans="2:84" ht="27" customHeight="1" x14ac:dyDescent="0.15">
      <c r="B19" s="138" t="s">
        <v>31</v>
      </c>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40"/>
      <c r="BI19" s="1" t="s">
        <v>32</v>
      </c>
      <c r="BQ19" s="1">
        <v>9</v>
      </c>
      <c r="BS19" s="1">
        <v>9</v>
      </c>
      <c r="BU19" s="1">
        <v>9</v>
      </c>
      <c r="BY19" s="1" t="s">
        <v>8</v>
      </c>
    </row>
    <row r="20" spans="2:84" x14ac:dyDescent="0.15">
      <c r="B20" s="92" t="s">
        <v>30</v>
      </c>
      <c r="C20" s="93"/>
      <c r="D20" s="93"/>
      <c r="E20" s="93"/>
      <c r="F20" s="93"/>
      <c r="G20" s="141" t="s">
        <v>29</v>
      </c>
      <c r="H20" s="142"/>
      <c r="I20" s="142"/>
      <c r="J20" s="142"/>
      <c r="K20" s="142"/>
      <c r="L20" s="142"/>
      <c r="M20" s="142"/>
      <c r="N20" s="142"/>
      <c r="O20" s="142"/>
      <c r="P20" s="142"/>
      <c r="Q20" s="142"/>
      <c r="R20" s="141" t="s">
        <v>28</v>
      </c>
      <c r="S20" s="142"/>
      <c r="T20" s="142"/>
      <c r="U20" s="144"/>
      <c r="V20" s="142" t="s">
        <v>56</v>
      </c>
      <c r="W20" s="142"/>
      <c r="X20" s="142"/>
      <c r="Y20" s="142"/>
      <c r="Z20" s="142"/>
      <c r="AA20" s="142"/>
      <c r="AB20" s="142"/>
      <c r="AC20" s="142"/>
      <c r="AD20" s="142"/>
      <c r="AE20" s="142"/>
      <c r="AF20" s="142"/>
      <c r="AG20" s="141" t="s">
        <v>27</v>
      </c>
      <c r="AH20" s="142"/>
      <c r="AI20" s="142"/>
      <c r="AJ20" s="146"/>
      <c r="BI20" s="1" t="s">
        <v>66</v>
      </c>
      <c r="BQ20" s="1">
        <v>10</v>
      </c>
      <c r="BS20" s="1">
        <v>10</v>
      </c>
      <c r="BU20" s="1">
        <v>10</v>
      </c>
      <c r="BY20" s="1" t="s">
        <v>7</v>
      </c>
      <c r="BZ20" s="6"/>
      <c r="CF20" s="6"/>
    </row>
    <row r="21" spans="2:84" x14ac:dyDescent="0.15">
      <c r="B21" s="92"/>
      <c r="C21" s="93"/>
      <c r="D21" s="93"/>
      <c r="E21" s="93"/>
      <c r="F21" s="93"/>
      <c r="G21" s="143"/>
      <c r="H21" s="93"/>
      <c r="I21" s="93"/>
      <c r="J21" s="93"/>
      <c r="K21" s="93"/>
      <c r="L21" s="93"/>
      <c r="M21" s="93"/>
      <c r="N21" s="93"/>
      <c r="O21" s="93"/>
      <c r="P21" s="93"/>
      <c r="Q21" s="93"/>
      <c r="R21" s="143"/>
      <c r="S21" s="93"/>
      <c r="T21" s="93"/>
      <c r="U21" s="145"/>
      <c r="V21" s="93"/>
      <c r="W21" s="93"/>
      <c r="X21" s="93"/>
      <c r="Y21" s="93"/>
      <c r="Z21" s="93"/>
      <c r="AA21" s="93"/>
      <c r="AB21" s="93"/>
      <c r="AC21" s="93"/>
      <c r="AD21" s="93"/>
      <c r="AE21" s="93"/>
      <c r="AF21" s="93"/>
      <c r="AG21" s="143"/>
      <c r="AH21" s="93"/>
      <c r="AI21" s="93"/>
      <c r="AJ21" s="131"/>
      <c r="BI21" s="1" t="s">
        <v>67</v>
      </c>
      <c r="BQ21" s="1">
        <v>11</v>
      </c>
      <c r="BS21" s="1">
        <v>11</v>
      </c>
      <c r="BU21" s="1">
        <v>11</v>
      </c>
      <c r="BY21" s="1" t="s">
        <v>6</v>
      </c>
    </row>
    <row r="22" spans="2:84" ht="13.15" customHeight="1" x14ac:dyDescent="0.15">
      <c r="B22" s="147"/>
      <c r="C22" s="148"/>
      <c r="D22" s="148"/>
      <c r="E22" s="148"/>
      <c r="F22" s="148"/>
      <c r="G22" s="149"/>
      <c r="H22" s="148"/>
      <c r="I22" s="148"/>
      <c r="J22" s="148"/>
      <c r="K22" s="148"/>
      <c r="L22" s="148"/>
      <c r="M22" s="148"/>
      <c r="N22" s="148"/>
      <c r="O22" s="148"/>
      <c r="P22" s="148"/>
      <c r="Q22" s="148"/>
      <c r="R22" s="150"/>
      <c r="S22" s="151"/>
      <c r="T22" s="151"/>
      <c r="U22" s="152"/>
      <c r="V22" s="157"/>
      <c r="W22" s="158"/>
      <c r="X22" s="158"/>
      <c r="Y22" s="158"/>
      <c r="Z22" s="153" t="s">
        <v>26</v>
      </c>
      <c r="AA22" s="148" t="s">
        <v>19</v>
      </c>
      <c r="AB22" s="148"/>
      <c r="AC22" s="153" t="s">
        <v>25</v>
      </c>
      <c r="AD22" s="148" t="s">
        <v>19</v>
      </c>
      <c r="AE22" s="148"/>
      <c r="AF22" s="153" t="s">
        <v>24</v>
      </c>
      <c r="AG22" s="154" t="str">
        <f>IF(G22="","",DATEDIF(AS22,$AS$17,"y"))</f>
        <v/>
      </c>
      <c r="AH22" s="155"/>
      <c r="AI22" s="155"/>
      <c r="AJ22" s="156"/>
      <c r="AS22" s="1" t="e">
        <f>DATEVALUE(CONCATENATE(V22,Z22,AA22,AC22,AD22,AF22))</f>
        <v>#VALUE!</v>
      </c>
      <c r="BI22" s="1" t="s">
        <v>68</v>
      </c>
      <c r="BQ22" s="1">
        <v>12</v>
      </c>
      <c r="BS22" s="1">
        <v>12</v>
      </c>
      <c r="BU22" s="1">
        <v>12</v>
      </c>
      <c r="BY22" s="1" t="s">
        <v>5</v>
      </c>
    </row>
    <row r="23" spans="2:84" ht="13.15" customHeight="1" x14ac:dyDescent="0.15">
      <c r="B23" s="147"/>
      <c r="C23" s="148"/>
      <c r="D23" s="148"/>
      <c r="E23" s="148"/>
      <c r="F23" s="148"/>
      <c r="G23" s="149"/>
      <c r="H23" s="148"/>
      <c r="I23" s="148"/>
      <c r="J23" s="148"/>
      <c r="K23" s="148"/>
      <c r="L23" s="148"/>
      <c r="M23" s="148"/>
      <c r="N23" s="148"/>
      <c r="O23" s="148"/>
      <c r="P23" s="148"/>
      <c r="Q23" s="148"/>
      <c r="R23" s="150"/>
      <c r="S23" s="151"/>
      <c r="T23" s="151"/>
      <c r="U23" s="152"/>
      <c r="V23" s="159"/>
      <c r="W23" s="160"/>
      <c r="X23" s="160"/>
      <c r="Y23" s="160"/>
      <c r="Z23" s="153"/>
      <c r="AA23" s="148"/>
      <c r="AB23" s="148"/>
      <c r="AC23" s="153"/>
      <c r="AD23" s="148"/>
      <c r="AE23" s="148"/>
      <c r="AF23" s="153"/>
      <c r="AG23" s="154"/>
      <c r="AH23" s="155"/>
      <c r="AI23" s="155"/>
      <c r="AJ23" s="156"/>
      <c r="BI23" s="1" t="s">
        <v>69</v>
      </c>
      <c r="BQ23" s="1">
        <v>13</v>
      </c>
      <c r="BS23" s="1">
        <v>13</v>
      </c>
      <c r="BY23" s="1" t="s">
        <v>4</v>
      </c>
    </row>
    <row r="24" spans="2:84" ht="13.9" customHeight="1" x14ac:dyDescent="0.15">
      <c r="B24" s="147"/>
      <c r="C24" s="148"/>
      <c r="D24" s="148"/>
      <c r="E24" s="148"/>
      <c r="F24" s="148"/>
      <c r="G24" s="149"/>
      <c r="H24" s="148"/>
      <c r="I24" s="148"/>
      <c r="J24" s="148"/>
      <c r="K24" s="148"/>
      <c r="L24" s="148"/>
      <c r="M24" s="148"/>
      <c r="N24" s="148"/>
      <c r="O24" s="148"/>
      <c r="P24" s="148"/>
      <c r="Q24" s="148"/>
      <c r="R24" s="150"/>
      <c r="S24" s="151"/>
      <c r="T24" s="151"/>
      <c r="U24" s="152"/>
      <c r="V24" s="157"/>
      <c r="W24" s="158"/>
      <c r="X24" s="158"/>
      <c r="Y24" s="158"/>
      <c r="Z24" s="153" t="str">
        <f>IF(G24="","","年")</f>
        <v/>
      </c>
      <c r="AA24" s="148"/>
      <c r="AB24" s="148"/>
      <c r="AC24" s="153" t="str">
        <f>IF(G24="","","月")</f>
        <v/>
      </c>
      <c r="AD24" s="148"/>
      <c r="AE24" s="148"/>
      <c r="AF24" s="153" t="str">
        <f>IF(G24="","","日")</f>
        <v/>
      </c>
      <c r="AG24" s="154" t="str">
        <f t="shared" ref="AG24" si="0">IF(G24="","",DATEDIF(AS24,$AS$17,"y"))</f>
        <v/>
      </c>
      <c r="AH24" s="155"/>
      <c r="AI24" s="155"/>
      <c r="AJ24" s="156"/>
      <c r="AS24" s="1" t="e">
        <f>DATEVALUE(CONCATENATE(V24,Z24,AA24,AC24,AD24,AF24))</f>
        <v>#VALUE!</v>
      </c>
      <c r="BI24" s="1" t="s">
        <v>70</v>
      </c>
      <c r="BQ24" s="1">
        <v>14</v>
      </c>
      <c r="BS24" s="1">
        <v>14</v>
      </c>
    </row>
    <row r="25" spans="2:84" x14ac:dyDescent="0.15">
      <c r="B25" s="147"/>
      <c r="C25" s="148"/>
      <c r="D25" s="148"/>
      <c r="E25" s="148"/>
      <c r="F25" s="148"/>
      <c r="G25" s="149"/>
      <c r="H25" s="148"/>
      <c r="I25" s="148"/>
      <c r="J25" s="148"/>
      <c r="K25" s="148"/>
      <c r="L25" s="148"/>
      <c r="M25" s="148"/>
      <c r="N25" s="148"/>
      <c r="O25" s="148"/>
      <c r="P25" s="148"/>
      <c r="Q25" s="148"/>
      <c r="R25" s="150"/>
      <c r="S25" s="151"/>
      <c r="T25" s="151"/>
      <c r="U25" s="152"/>
      <c r="V25" s="159"/>
      <c r="W25" s="160"/>
      <c r="X25" s="160"/>
      <c r="Y25" s="160"/>
      <c r="Z25" s="153"/>
      <c r="AA25" s="148"/>
      <c r="AB25" s="148"/>
      <c r="AC25" s="153"/>
      <c r="AD25" s="148"/>
      <c r="AE25" s="148"/>
      <c r="AF25" s="153"/>
      <c r="AG25" s="154"/>
      <c r="AH25" s="155"/>
      <c r="AI25" s="155"/>
      <c r="AJ25" s="156"/>
      <c r="BI25" s="1" t="s">
        <v>71</v>
      </c>
      <c r="BQ25" s="1">
        <v>15</v>
      </c>
      <c r="BS25" s="1">
        <v>15</v>
      </c>
    </row>
    <row r="26" spans="2:84" ht="13.15" customHeight="1" x14ac:dyDescent="0.15">
      <c r="B26" s="147"/>
      <c r="C26" s="148"/>
      <c r="D26" s="148"/>
      <c r="E26" s="148"/>
      <c r="F26" s="148"/>
      <c r="G26" s="149"/>
      <c r="H26" s="148"/>
      <c r="I26" s="148"/>
      <c r="J26" s="148"/>
      <c r="K26" s="148"/>
      <c r="L26" s="148"/>
      <c r="M26" s="148"/>
      <c r="N26" s="148"/>
      <c r="O26" s="148"/>
      <c r="P26" s="148"/>
      <c r="Q26" s="148"/>
      <c r="R26" s="150"/>
      <c r="S26" s="151"/>
      <c r="T26" s="151"/>
      <c r="U26" s="152"/>
      <c r="V26" s="157"/>
      <c r="W26" s="158"/>
      <c r="X26" s="158"/>
      <c r="Y26" s="158"/>
      <c r="Z26" s="153" t="str">
        <f>IF(G26="","","年")</f>
        <v/>
      </c>
      <c r="AA26" s="148"/>
      <c r="AB26" s="148"/>
      <c r="AC26" s="153" t="str">
        <f>IF(G26="","","月")</f>
        <v/>
      </c>
      <c r="AD26" s="148"/>
      <c r="AE26" s="148"/>
      <c r="AF26" s="153" t="str">
        <f>IF(G26="","","日")</f>
        <v/>
      </c>
      <c r="AG26" s="154" t="str">
        <f t="shared" ref="AG26" si="1">IF(G26="","",DATEDIF(AS26,$AS$17,"y"))</f>
        <v/>
      </c>
      <c r="AH26" s="155"/>
      <c r="AI26" s="155"/>
      <c r="AJ26" s="156"/>
      <c r="AS26" s="1" t="e">
        <f>DATEVALUE(CONCATENATE(V26,Z26,AA26,AC26,AD26,AF26))</f>
        <v>#VALUE!</v>
      </c>
      <c r="BI26" s="1" t="s">
        <v>72</v>
      </c>
      <c r="BQ26" s="1">
        <v>16</v>
      </c>
      <c r="BS26" s="1">
        <v>16</v>
      </c>
    </row>
    <row r="27" spans="2:84" ht="13.15" customHeight="1" x14ac:dyDescent="0.15">
      <c r="B27" s="147"/>
      <c r="C27" s="148"/>
      <c r="D27" s="148"/>
      <c r="E27" s="148"/>
      <c r="F27" s="148"/>
      <c r="G27" s="149"/>
      <c r="H27" s="148"/>
      <c r="I27" s="148"/>
      <c r="J27" s="148"/>
      <c r="K27" s="148"/>
      <c r="L27" s="148"/>
      <c r="M27" s="148"/>
      <c r="N27" s="148"/>
      <c r="O27" s="148"/>
      <c r="P27" s="148"/>
      <c r="Q27" s="148"/>
      <c r="R27" s="150"/>
      <c r="S27" s="151"/>
      <c r="T27" s="151"/>
      <c r="U27" s="152"/>
      <c r="V27" s="159"/>
      <c r="W27" s="160"/>
      <c r="X27" s="160"/>
      <c r="Y27" s="160"/>
      <c r="Z27" s="153"/>
      <c r="AA27" s="148"/>
      <c r="AB27" s="148"/>
      <c r="AC27" s="153"/>
      <c r="AD27" s="148"/>
      <c r="AE27" s="148"/>
      <c r="AF27" s="153"/>
      <c r="AG27" s="154"/>
      <c r="AH27" s="155"/>
      <c r="AI27" s="155"/>
      <c r="AJ27" s="156"/>
      <c r="BI27" s="1" t="s">
        <v>73</v>
      </c>
      <c r="BQ27" s="1">
        <v>17</v>
      </c>
      <c r="BS27" s="1">
        <v>17</v>
      </c>
      <c r="BY27" s="7" t="s">
        <v>45</v>
      </c>
    </row>
    <row r="28" spans="2:84" ht="13.15" customHeight="1" x14ac:dyDescent="0.15">
      <c r="B28" s="147"/>
      <c r="C28" s="148"/>
      <c r="D28" s="148"/>
      <c r="E28" s="148"/>
      <c r="F28" s="148"/>
      <c r="G28" s="149"/>
      <c r="H28" s="148"/>
      <c r="I28" s="148"/>
      <c r="J28" s="148"/>
      <c r="K28" s="148"/>
      <c r="L28" s="148"/>
      <c r="M28" s="148"/>
      <c r="N28" s="148"/>
      <c r="O28" s="148"/>
      <c r="P28" s="148"/>
      <c r="Q28" s="148"/>
      <c r="R28" s="150"/>
      <c r="S28" s="151"/>
      <c r="T28" s="151"/>
      <c r="U28" s="152"/>
      <c r="V28" s="157"/>
      <c r="W28" s="158"/>
      <c r="X28" s="158"/>
      <c r="Y28" s="158"/>
      <c r="Z28" s="153" t="str">
        <f>IF(G28="","","年")</f>
        <v/>
      </c>
      <c r="AA28" s="148"/>
      <c r="AB28" s="148"/>
      <c r="AC28" s="153" t="str">
        <f>IF(G28="","","月")</f>
        <v/>
      </c>
      <c r="AD28" s="148"/>
      <c r="AE28" s="148"/>
      <c r="AF28" s="153" t="str">
        <f>IF(G28="","","日")</f>
        <v/>
      </c>
      <c r="AG28" s="154" t="str">
        <f t="shared" ref="AG28" si="2">IF(G28="","",DATEDIF(AS28,$AS$17,"y"))</f>
        <v/>
      </c>
      <c r="AH28" s="155"/>
      <c r="AI28" s="155"/>
      <c r="AJ28" s="156"/>
      <c r="AS28" s="1" t="e">
        <f>DATEVALUE(CONCATENATE(V28,Z28,AA28,AC28,AD28,AF28))</f>
        <v>#VALUE!</v>
      </c>
      <c r="BI28" s="1" t="s">
        <v>74</v>
      </c>
      <c r="BQ28" s="1">
        <v>18</v>
      </c>
      <c r="BS28" s="1">
        <v>18</v>
      </c>
      <c r="BY28" s="1" t="s">
        <v>2</v>
      </c>
    </row>
    <row r="29" spans="2:84" x14ac:dyDescent="0.15">
      <c r="B29" s="147"/>
      <c r="C29" s="148"/>
      <c r="D29" s="148"/>
      <c r="E29" s="148"/>
      <c r="F29" s="148"/>
      <c r="G29" s="149"/>
      <c r="H29" s="148"/>
      <c r="I29" s="148"/>
      <c r="J29" s="148"/>
      <c r="K29" s="148"/>
      <c r="L29" s="148"/>
      <c r="M29" s="148"/>
      <c r="N29" s="148"/>
      <c r="O29" s="148"/>
      <c r="P29" s="148"/>
      <c r="Q29" s="148"/>
      <c r="R29" s="150"/>
      <c r="S29" s="151"/>
      <c r="T29" s="151"/>
      <c r="U29" s="152"/>
      <c r="V29" s="159"/>
      <c r="W29" s="160"/>
      <c r="X29" s="160"/>
      <c r="Y29" s="160"/>
      <c r="Z29" s="153"/>
      <c r="AA29" s="148"/>
      <c r="AB29" s="148"/>
      <c r="AC29" s="153"/>
      <c r="AD29" s="148"/>
      <c r="AE29" s="148"/>
      <c r="AF29" s="153"/>
      <c r="AG29" s="154"/>
      <c r="AH29" s="155"/>
      <c r="AI29" s="155"/>
      <c r="AJ29" s="156"/>
      <c r="BI29" s="1" t="s">
        <v>75</v>
      </c>
      <c r="BQ29" s="1">
        <v>19</v>
      </c>
      <c r="BS29" s="1">
        <v>19</v>
      </c>
      <c r="BY29" s="1" t="s">
        <v>1</v>
      </c>
    </row>
    <row r="30" spans="2:84" ht="13.15" customHeight="1" x14ac:dyDescent="0.15">
      <c r="B30" s="147"/>
      <c r="C30" s="148"/>
      <c r="D30" s="148"/>
      <c r="E30" s="148"/>
      <c r="F30" s="148"/>
      <c r="G30" s="149"/>
      <c r="H30" s="148"/>
      <c r="I30" s="148"/>
      <c r="J30" s="148"/>
      <c r="K30" s="148"/>
      <c r="L30" s="148"/>
      <c r="M30" s="148"/>
      <c r="N30" s="148"/>
      <c r="O30" s="148"/>
      <c r="P30" s="148"/>
      <c r="Q30" s="148"/>
      <c r="R30" s="150"/>
      <c r="S30" s="151"/>
      <c r="T30" s="151"/>
      <c r="U30" s="152"/>
      <c r="V30" s="157"/>
      <c r="W30" s="158"/>
      <c r="X30" s="158"/>
      <c r="Y30" s="158"/>
      <c r="Z30" s="153" t="str">
        <f>IF(G30="","","年")</f>
        <v/>
      </c>
      <c r="AA30" s="148"/>
      <c r="AB30" s="148"/>
      <c r="AC30" s="153" t="str">
        <f>IF(G30="","","月")</f>
        <v/>
      </c>
      <c r="AD30" s="148"/>
      <c r="AE30" s="148"/>
      <c r="AF30" s="153" t="str">
        <f>IF(G30="","","日")</f>
        <v/>
      </c>
      <c r="AG30" s="154" t="str">
        <f t="shared" ref="AG30" si="3">IF(G30="","",DATEDIF(AS30,$AS$17,"y"))</f>
        <v/>
      </c>
      <c r="AH30" s="155"/>
      <c r="AI30" s="155"/>
      <c r="AJ30" s="156"/>
      <c r="AS30" s="1" t="e">
        <f>DATEVALUE(CONCATENATE(V30,Z30,AA30,AC30,AD30,AF30))</f>
        <v>#VALUE!</v>
      </c>
      <c r="BI30" s="1" t="s">
        <v>76</v>
      </c>
      <c r="BQ30" s="1">
        <v>20</v>
      </c>
      <c r="BS30" s="1">
        <v>20</v>
      </c>
      <c r="BY30" s="1" t="s">
        <v>0</v>
      </c>
    </row>
    <row r="31" spans="2:84" x14ac:dyDescent="0.15">
      <c r="B31" s="147"/>
      <c r="C31" s="148"/>
      <c r="D31" s="148"/>
      <c r="E31" s="148"/>
      <c r="F31" s="148"/>
      <c r="G31" s="149"/>
      <c r="H31" s="148"/>
      <c r="I31" s="148"/>
      <c r="J31" s="148"/>
      <c r="K31" s="148"/>
      <c r="L31" s="148"/>
      <c r="M31" s="148"/>
      <c r="N31" s="148"/>
      <c r="O31" s="148"/>
      <c r="P31" s="148"/>
      <c r="Q31" s="148"/>
      <c r="R31" s="150"/>
      <c r="S31" s="151"/>
      <c r="T31" s="151"/>
      <c r="U31" s="152"/>
      <c r="V31" s="159"/>
      <c r="W31" s="160"/>
      <c r="X31" s="160"/>
      <c r="Y31" s="160"/>
      <c r="Z31" s="153"/>
      <c r="AA31" s="148"/>
      <c r="AB31" s="148"/>
      <c r="AC31" s="153"/>
      <c r="AD31" s="148"/>
      <c r="AE31" s="148"/>
      <c r="AF31" s="153"/>
      <c r="AG31" s="154"/>
      <c r="AH31" s="155"/>
      <c r="AI31" s="155"/>
      <c r="AJ31" s="156"/>
      <c r="BI31" s="1" t="s">
        <v>22</v>
      </c>
      <c r="BQ31" s="1">
        <v>21</v>
      </c>
      <c r="BS31" s="1">
        <v>21</v>
      </c>
    </row>
    <row r="32" spans="2:84" ht="13.15" customHeight="1" x14ac:dyDescent="0.15">
      <c r="B32" s="147"/>
      <c r="C32" s="148"/>
      <c r="D32" s="148"/>
      <c r="E32" s="148"/>
      <c r="F32" s="148"/>
      <c r="G32" s="149"/>
      <c r="H32" s="148"/>
      <c r="I32" s="148"/>
      <c r="J32" s="148"/>
      <c r="K32" s="148"/>
      <c r="L32" s="148"/>
      <c r="M32" s="148"/>
      <c r="N32" s="148"/>
      <c r="O32" s="148"/>
      <c r="P32" s="148"/>
      <c r="Q32" s="148"/>
      <c r="R32" s="150"/>
      <c r="S32" s="151"/>
      <c r="T32" s="151"/>
      <c r="U32" s="152"/>
      <c r="V32" s="157"/>
      <c r="W32" s="158"/>
      <c r="X32" s="158"/>
      <c r="Y32" s="158"/>
      <c r="Z32" s="153" t="str">
        <f>IF(G32="","","年")</f>
        <v/>
      </c>
      <c r="AA32" s="148"/>
      <c r="AB32" s="148"/>
      <c r="AC32" s="153" t="str">
        <f>IF(G32="","","月")</f>
        <v/>
      </c>
      <c r="AD32" s="148"/>
      <c r="AE32" s="148"/>
      <c r="AF32" s="153" t="str">
        <f>IF(G32="","","日")</f>
        <v/>
      </c>
      <c r="AG32" s="154" t="str">
        <f t="shared" ref="AG32" si="4">IF(G32="","",DATEDIF(AS32,$AS$17,"y"))</f>
        <v/>
      </c>
      <c r="AH32" s="155"/>
      <c r="AI32" s="155"/>
      <c r="AJ32" s="156"/>
      <c r="AS32" s="1" t="e">
        <f>DATEVALUE(CONCATENATE(V32,Z32,AA32,AC32,AD32,AF32))</f>
        <v>#VALUE!</v>
      </c>
      <c r="BQ32" s="1">
        <v>22</v>
      </c>
      <c r="BS32" s="1">
        <v>22</v>
      </c>
    </row>
    <row r="33" spans="2:71" x14ac:dyDescent="0.15">
      <c r="B33" s="147"/>
      <c r="C33" s="148"/>
      <c r="D33" s="148"/>
      <c r="E33" s="148"/>
      <c r="F33" s="148"/>
      <c r="G33" s="149"/>
      <c r="H33" s="148"/>
      <c r="I33" s="148"/>
      <c r="J33" s="148"/>
      <c r="K33" s="148"/>
      <c r="L33" s="148"/>
      <c r="M33" s="148"/>
      <c r="N33" s="148"/>
      <c r="O33" s="148"/>
      <c r="P33" s="148"/>
      <c r="Q33" s="148"/>
      <c r="R33" s="150"/>
      <c r="S33" s="151"/>
      <c r="T33" s="151"/>
      <c r="U33" s="152"/>
      <c r="V33" s="159"/>
      <c r="W33" s="160"/>
      <c r="X33" s="160"/>
      <c r="Y33" s="160"/>
      <c r="Z33" s="153"/>
      <c r="AA33" s="148"/>
      <c r="AB33" s="148"/>
      <c r="AC33" s="153"/>
      <c r="AD33" s="148"/>
      <c r="AE33" s="148"/>
      <c r="AF33" s="153"/>
      <c r="AG33" s="154"/>
      <c r="AH33" s="155"/>
      <c r="AI33" s="155"/>
      <c r="AJ33" s="156"/>
      <c r="BQ33" s="1">
        <v>23</v>
      </c>
      <c r="BS33" s="1">
        <v>23</v>
      </c>
    </row>
    <row r="34" spans="2:71" x14ac:dyDescent="0.15">
      <c r="B34" s="147"/>
      <c r="C34" s="148"/>
      <c r="D34" s="148"/>
      <c r="E34" s="148"/>
      <c r="F34" s="161"/>
      <c r="G34" s="165"/>
      <c r="H34" s="166"/>
      <c r="I34" s="166"/>
      <c r="J34" s="166"/>
      <c r="K34" s="166"/>
      <c r="L34" s="166"/>
      <c r="M34" s="166"/>
      <c r="N34" s="166"/>
      <c r="O34" s="166"/>
      <c r="P34" s="166"/>
      <c r="Q34" s="166"/>
      <c r="R34" s="150"/>
      <c r="S34" s="151"/>
      <c r="T34" s="151"/>
      <c r="U34" s="152"/>
      <c r="V34" s="157"/>
      <c r="W34" s="158"/>
      <c r="X34" s="158"/>
      <c r="Y34" s="158"/>
      <c r="Z34" s="142" t="str">
        <f>IF(G34="","","年")</f>
        <v/>
      </c>
      <c r="AA34" s="148"/>
      <c r="AB34" s="148"/>
      <c r="AC34" s="142" t="str">
        <f>IF(G34="","","月")</f>
        <v/>
      </c>
      <c r="AD34" s="148"/>
      <c r="AE34" s="148"/>
      <c r="AF34" s="144" t="str">
        <f>IF(G34="","","日")</f>
        <v/>
      </c>
      <c r="AG34" s="134" t="str">
        <f t="shared" ref="AG34" si="5">IF(G34="","",DATEDIF(AS34,$AS$17,"y"))</f>
        <v/>
      </c>
      <c r="AH34" s="135"/>
      <c r="AI34" s="135"/>
      <c r="AJ34" s="171"/>
      <c r="AS34" s="1" t="e">
        <f>DATEVALUE(CONCATENATE(V34,Z34,AA34,AC34,AD34,AF34))</f>
        <v>#VALUE!</v>
      </c>
      <c r="BQ34" s="1">
        <v>24</v>
      </c>
      <c r="BS34" s="1">
        <v>24</v>
      </c>
    </row>
    <row r="35" spans="2:71" x14ac:dyDescent="0.15">
      <c r="B35" s="162"/>
      <c r="C35" s="163"/>
      <c r="D35" s="163"/>
      <c r="E35" s="163"/>
      <c r="F35" s="164"/>
      <c r="G35" s="100"/>
      <c r="H35" s="101"/>
      <c r="I35" s="101"/>
      <c r="J35" s="101"/>
      <c r="K35" s="101"/>
      <c r="L35" s="101"/>
      <c r="M35" s="101"/>
      <c r="N35" s="101"/>
      <c r="O35" s="101"/>
      <c r="P35" s="101"/>
      <c r="Q35" s="101"/>
      <c r="R35" s="167"/>
      <c r="S35" s="168"/>
      <c r="T35" s="168"/>
      <c r="U35" s="169"/>
      <c r="V35" s="173"/>
      <c r="W35" s="174"/>
      <c r="X35" s="174"/>
      <c r="Y35" s="174"/>
      <c r="Z35" s="95"/>
      <c r="AA35" s="163"/>
      <c r="AB35" s="163"/>
      <c r="AC35" s="95"/>
      <c r="AD35" s="163"/>
      <c r="AE35" s="163"/>
      <c r="AF35" s="170"/>
      <c r="AG35" s="136"/>
      <c r="AH35" s="137"/>
      <c r="AI35" s="137"/>
      <c r="AJ35" s="172"/>
      <c r="BQ35" s="1">
        <v>25</v>
      </c>
      <c r="BS35" s="1">
        <v>25</v>
      </c>
    </row>
    <row r="36" spans="2:71" x14ac:dyDescent="0.15">
      <c r="B36" s="8"/>
      <c r="C36" s="9"/>
      <c r="D36" s="9"/>
      <c r="E36" s="9"/>
      <c r="F36" s="9"/>
      <c r="G36" s="9"/>
      <c r="H36" s="9"/>
      <c r="I36" s="9"/>
      <c r="J36" s="9"/>
      <c r="K36" s="9"/>
      <c r="L36" s="9"/>
      <c r="M36" s="9"/>
      <c r="N36" s="9"/>
      <c r="O36" s="9"/>
      <c r="P36" s="9"/>
      <c r="Q36" s="9"/>
      <c r="R36" s="9"/>
      <c r="S36" s="9"/>
      <c r="T36" s="9"/>
      <c r="U36" s="10"/>
      <c r="V36" s="25"/>
      <c r="W36" s="9"/>
      <c r="X36" s="9"/>
      <c r="Y36" s="9"/>
      <c r="Z36" s="9"/>
      <c r="AA36" s="9"/>
      <c r="AB36" s="9"/>
      <c r="AC36" s="9"/>
      <c r="AD36" s="9"/>
      <c r="AE36" s="9"/>
      <c r="AF36" s="9"/>
      <c r="AG36" s="9"/>
      <c r="AH36" s="9"/>
      <c r="AI36" s="9"/>
      <c r="AJ36" s="11"/>
      <c r="BQ36" s="1">
        <v>26</v>
      </c>
      <c r="BS36" s="1">
        <v>26</v>
      </c>
    </row>
    <row r="37" spans="2:71" x14ac:dyDescent="0.15">
      <c r="B37" s="8" t="s">
        <v>18</v>
      </c>
      <c r="C37" s="74"/>
      <c r="D37" s="74"/>
      <c r="E37" s="74"/>
      <c r="F37" s="9"/>
      <c r="G37" s="9"/>
      <c r="H37" s="9"/>
      <c r="I37" s="10"/>
      <c r="J37" s="9"/>
      <c r="K37" s="9"/>
      <c r="L37" s="33"/>
      <c r="M37" s="33"/>
      <c r="N37" s="33"/>
      <c r="O37" s="9"/>
      <c r="P37" s="9"/>
      <c r="Q37" s="9"/>
      <c r="R37" s="33"/>
      <c r="S37" s="33"/>
      <c r="T37" s="33"/>
      <c r="U37" s="10"/>
      <c r="V37" s="25" t="s">
        <v>17</v>
      </c>
      <c r="W37" s="9"/>
      <c r="X37" s="9"/>
      <c r="Y37" s="9"/>
      <c r="Z37" s="9"/>
      <c r="AA37" s="9"/>
      <c r="AB37" s="9"/>
      <c r="AC37" s="9"/>
      <c r="AD37" s="9"/>
      <c r="AE37" s="9"/>
      <c r="AF37" s="9"/>
      <c r="AG37" s="9"/>
      <c r="AH37" s="9"/>
      <c r="AI37" s="9"/>
      <c r="AJ37" s="11"/>
      <c r="AT37" s="12"/>
      <c r="BQ37" s="1">
        <v>27</v>
      </c>
      <c r="BS37" s="1">
        <v>27</v>
      </c>
    </row>
    <row r="38" spans="2:71" x14ac:dyDescent="0.15">
      <c r="B38" s="73"/>
      <c r="C38" s="74"/>
      <c r="D38" s="74"/>
      <c r="E38" s="74"/>
      <c r="F38" s="9"/>
      <c r="G38" s="9"/>
      <c r="H38" s="9"/>
      <c r="I38" s="10"/>
      <c r="J38" s="9"/>
      <c r="K38" s="9"/>
      <c r="L38" s="33"/>
      <c r="M38" s="33"/>
      <c r="N38" s="33"/>
      <c r="O38" s="10"/>
      <c r="P38" s="9"/>
      <c r="Q38" s="9"/>
      <c r="R38" s="33"/>
      <c r="S38" s="33"/>
      <c r="T38" s="33"/>
      <c r="U38" s="10" t="str">
        <f>IF(R37="","","円")</f>
        <v/>
      </c>
      <c r="V38" s="25"/>
      <c r="W38" s="9"/>
      <c r="X38" s="9"/>
      <c r="Y38" s="9"/>
      <c r="Z38" s="9"/>
      <c r="AA38" s="9"/>
      <c r="AB38" s="9"/>
      <c r="AC38" s="9"/>
      <c r="AD38" s="9"/>
      <c r="AE38" s="9"/>
      <c r="AF38" s="9"/>
      <c r="AG38" s="9"/>
      <c r="AH38" s="9"/>
      <c r="AI38" s="9"/>
      <c r="AJ38" s="11"/>
      <c r="BQ38" s="1">
        <v>28</v>
      </c>
      <c r="BS38" s="1">
        <v>28</v>
      </c>
    </row>
    <row r="39" spans="2:71" x14ac:dyDescent="0.15">
      <c r="B39" s="73"/>
      <c r="C39" s="74"/>
      <c r="D39" s="74"/>
      <c r="E39" s="74"/>
      <c r="F39" s="9"/>
      <c r="G39" s="9"/>
      <c r="H39" s="9"/>
      <c r="I39" s="10"/>
      <c r="J39" s="9"/>
      <c r="K39" s="9"/>
      <c r="L39" s="33"/>
      <c r="M39" s="33"/>
      <c r="N39" s="33"/>
      <c r="O39" s="9"/>
      <c r="P39" s="9"/>
      <c r="Q39" s="9"/>
      <c r="R39" s="33"/>
      <c r="S39" s="33"/>
      <c r="T39" s="33"/>
      <c r="U39" s="10"/>
      <c r="V39" s="25"/>
      <c r="W39" s="9"/>
      <c r="X39" s="9"/>
      <c r="Y39" s="9"/>
      <c r="Z39" s="9"/>
      <c r="AA39" s="9"/>
      <c r="AB39" s="9"/>
      <c r="AC39" s="9"/>
      <c r="AD39" s="9"/>
      <c r="AE39" s="9"/>
      <c r="AF39" s="9"/>
      <c r="AG39" s="9"/>
      <c r="AH39" s="9"/>
      <c r="AI39" s="9"/>
      <c r="AJ39" s="11"/>
      <c r="BQ39" s="1">
        <v>29</v>
      </c>
      <c r="BS39" s="1">
        <v>29</v>
      </c>
    </row>
    <row r="40" spans="2:71" ht="13.15" customHeight="1" x14ac:dyDescent="0.15">
      <c r="B40" s="73"/>
      <c r="C40" s="74"/>
      <c r="D40" s="74"/>
      <c r="E40" s="74"/>
      <c r="F40" s="9"/>
      <c r="G40" s="9"/>
      <c r="H40" s="9"/>
      <c r="I40" s="10"/>
      <c r="J40" s="9"/>
      <c r="K40" s="9"/>
      <c r="L40" s="33"/>
      <c r="M40" s="33"/>
      <c r="N40" s="33"/>
      <c r="O40" s="10"/>
      <c r="P40" s="9"/>
      <c r="Q40" s="9"/>
      <c r="R40" s="33"/>
      <c r="S40" s="33"/>
      <c r="T40" s="33"/>
      <c r="U40" s="13" t="str">
        <f>IF(R39="","","円")</f>
        <v/>
      </c>
      <c r="V40" s="26"/>
      <c r="W40" s="14"/>
      <c r="X40" s="14"/>
      <c r="Y40" s="14"/>
      <c r="Z40" s="14"/>
      <c r="AA40" s="14"/>
      <c r="AB40" s="14"/>
      <c r="AC40" s="14"/>
      <c r="AD40" s="14"/>
      <c r="AE40" s="14"/>
      <c r="AF40" s="14"/>
      <c r="AG40" s="14"/>
      <c r="AH40" s="14"/>
      <c r="AI40" s="9"/>
      <c r="AJ40" s="11"/>
      <c r="BQ40" s="1">
        <v>30</v>
      </c>
      <c r="BS40" s="1">
        <v>30</v>
      </c>
    </row>
    <row r="41" spans="2:71" x14ac:dyDescent="0.15">
      <c r="B41" s="73"/>
      <c r="C41" s="74"/>
      <c r="D41" s="74"/>
      <c r="E41" s="74"/>
      <c r="F41" s="9"/>
      <c r="G41" s="9"/>
      <c r="H41" s="9"/>
      <c r="I41" s="10"/>
      <c r="J41" s="9"/>
      <c r="K41" s="9"/>
      <c r="L41" s="33"/>
      <c r="M41" s="33"/>
      <c r="N41" s="33"/>
      <c r="O41" s="9"/>
      <c r="P41" s="9"/>
      <c r="Q41" s="9"/>
      <c r="R41" s="33"/>
      <c r="S41" s="33"/>
      <c r="T41" s="33"/>
      <c r="U41" s="13"/>
      <c r="V41" s="26"/>
      <c r="W41" s="14"/>
      <c r="X41" s="14"/>
      <c r="Y41" s="14"/>
      <c r="Z41" s="14"/>
      <c r="AA41" s="14"/>
      <c r="AB41" s="14"/>
      <c r="AC41" s="14"/>
      <c r="AD41" s="14"/>
      <c r="AE41" s="14"/>
      <c r="AF41" s="14"/>
      <c r="AG41" s="14"/>
      <c r="AH41" s="14"/>
      <c r="AI41" s="9"/>
      <c r="AJ41" s="11"/>
      <c r="BQ41" s="1">
        <v>31</v>
      </c>
      <c r="BS41" s="1">
        <v>31</v>
      </c>
    </row>
    <row r="42" spans="2:71" x14ac:dyDescent="0.15">
      <c r="B42" s="73"/>
      <c r="C42" s="74"/>
      <c r="D42" s="74"/>
      <c r="E42" s="74"/>
      <c r="F42" s="9"/>
      <c r="G42" s="9"/>
      <c r="H42" s="9"/>
      <c r="I42" s="10"/>
      <c r="J42" s="9"/>
      <c r="K42" s="9"/>
      <c r="L42" s="33"/>
      <c r="M42" s="33"/>
      <c r="N42" s="33"/>
      <c r="O42" s="10"/>
      <c r="P42" s="9"/>
      <c r="Q42" s="9"/>
      <c r="R42" s="33"/>
      <c r="S42" s="33"/>
      <c r="T42" s="33"/>
      <c r="U42" s="13" t="str">
        <f>IF(R41="","","円")</f>
        <v/>
      </c>
      <c r="V42" s="26"/>
      <c r="W42" s="14"/>
      <c r="X42" s="14"/>
      <c r="Y42" s="14"/>
      <c r="Z42" s="14"/>
      <c r="AA42" s="14"/>
      <c r="AB42" s="14"/>
      <c r="AC42" s="14"/>
      <c r="AD42" s="14"/>
      <c r="AE42" s="14"/>
      <c r="AF42" s="14"/>
      <c r="AG42" s="14"/>
      <c r="AH42" s="14"/>
      <c r="AI42" s="9"/>
      <c r="AJ42" s="11"/>
      <c r="BS42" s="1">
        <v>32</v>
      </c>
    </row>
    <row r="43" spans="2:71" ht="13.5" customHeight="1" x14ac:dyDescent="0.15">
      <c r="B43" s="73"/>
      <c r="C43" s="74"/>
      <c r="D43" s="74"/>
      <c r="E43" s="74"/>
      <c r="F43" s="9"/>
      <c r="G43" s="9"/>
      <c r="H43" s="9"/>
      <c r="I43" s="10"/>
      <c r="J43" s="9"/>
      <c r="K43" s="9"/>
      <c r="L43" s="33"/>
      <c r="M43" s="33"/>
      <c r="N43" s="33"/>
      <c r="O43" s="9"/>
      <c r="P43" s="9"/>
      <c r="Q43" s="9"/>
      <c r="R43" s="33"/>
      <c r="S43" s="33"/>
      <c r="T43" s="33"/>
      <c r="U43" s="13"/>
      <c r="V43" s="26"/>
      <c r="W43" s="14"/>
      <c r="X43" s="14"/>
      <c r="Y43" s="14"/>
      <c r="Z43" s="14"/>
      <c r="AA43" s="14"/>
      <c r="AB43" s="14"/>
      <c r="AC43" s="14"/>
      <c r="AD43" s="14"/>
      <c r="AE43" s="14"/>
      <c r="AF43" s="14"/>
      <c r="AG43" s="14"/>
      <c r="AH43" s="14"/>
      <c r="AI43" s="9"/>
      <c r="AJ43" s="11"/>
      <c r="BS43" s="1">
        <v>33</v>
      </c>
    </row>
    <row r="44" spans="2:71" x14ac:dyDescent="0.15">
      <c r="B44" s="73"/>
      <c r="C44" s="74"/>
      <c r="D44" s="74"/>
      <c r="E44" s="74"/>
      <c r="F44" s="9"/>
      <c r="G44" s="9"/>
      <c r="H44" s="9"/>
      <c r="I44" s="10"/>
      <c r="J44" s="9"/>
      <c r="K44" s="9"/>
      <c r="L44" s="33"/>
      <c r="M44" s="33"/>
      <c r="N44" s="33"/>
      <c r="O44" s="10"/>
      <c r="P44" s="9"/>
      <c r="Q44" s="9"/>
      <c r="R44" s="33"/>
      <c r="S44" s="33"/>
      <c r="T44" s="33"/>
      <c r="U44" s="13" t="str">
        <f>IF(R43="","","円")</f>
        <v/>
      </c>
      <c r="V44" s="26"/>
      <c r="W44" s="14"/>
      <c r="X44" s="14"/>
      <c r="Y44" s="14"/>
      <c r="Z44" s="14"/>
      <c r="AA44" s="14"/>
      <c r="AB44" s="14"/>
      <c r="AC44" s="14"/>
      <c r="AD44" s="14"/>
      <c r="AE44" s="14"/>
      <c r="AF44" s="14"/>
      <c r="AG44" s="14"/>
      <c r="AH44" s="14"/>
      <c r="AI44" s="9"/>
      <c r="AJ44" s="11"/>
      <c r="BS44" s="1">
        <v>34</v>
      </c>
    </row>
    <row r="45" spans="2:71" x14ac:dyDescent="0.15">
      <c r="B45" s="73"/>
      <c r="C45" s="74"/>
      <c r="D45" s="74"/>
      <c r="E45" s="74"/>
      <c r="F45" s="9"/>
      <c r="G45" s="9"/>
      <c r="H45" s="9"/>
      <c r="I45" s="10"/>
      <c r="J45" s="9"/>
      <c r="K45" s="9"/>
      <c r="L45" s="33"/>
      <c r="M45" s="33"/>
      <c r="N45" s="33"/>
      <c r="O45" s="9"/>
      <c r="P45" s="9"/>
      <c r="Q45" s="9"/>
      <c r="R45" s="33"/>
      <c r="S45" s="33"/>
      <c r="T45" s="33"/>
      <c r="U45" s="13"/>
      <c r="V45" s="26"/>
      <c r="W45" s="14"/>
      <c r="X45" s="14"/>
      <c r="Y45" s="14"/>
      <c r="Z45" s="14"/>
      <c r="AA45" s="14"/>
      <c r="AB45" s="14"/>
      <c r="AC45" s="14"/>
      <c r="AD45" s="14"/>
      <c r="AE45" s="14"/>
      <c r="AF45" s="14"/>
      <c r="AG45" s="14"/>
      <c r="AH45" s="14"/>
      <c r="AI45" s="9"/>
      <c r="AJ45" s="11"/>
      <c r="BS45" s="1">
        <v>35</v>
      </c>
    </row>
    <row r="46" spans="2:71" x14ac:dyDescent="0.15">
      <c r="B46" s="73"/>
      <c r="C46" s="74"/>
      <c r="D46" s="74"/>
      <c r="E46" s="74"/>
      <c r="F46" s="9"/>
      <c r="G46" s="9"/>
      <c r="H46" s="9"/>
      <c r="I46" s="10"/>
      <c r="J46" s="9"/>
      <c r="K46" s="9"/>
      <c r="L46" s="33"/>
      <c r="M46" s="33"/>
      <c r="N46" s="33"/>
      <c r="O46" s="10"/>
      <c r="P46" s="9"/>
      <c r="Q46" s="9"/>
      <c r="R46" s="33"/>
      <c r="S46" s="33"/>
      <c r="T46" s="33"/>
      <c r="U46" s="13" t="str">
        <f>IF(R45="","","円")</f>
        <v/>
      </c>
      <c r="V46" s="26"/>
      <c r="W46" s="14"/>
      <c r="X46" s="14"/>
      <c r="Y46" s="14"/>
      <c r="Z46" s="14"/>
      <c r="AA46" s="14"/>
      <c r="AB46" s="14"/>
      <c r="AC46" s="14"/>
      <c r="AD46" s="14"/>
      <c r="AE46" s="14"/>
      <c r="AF46" s="14"/>
      <c r="AG46" s="14"/>
      <c r="AH46" s="14"/>
      <c r="AI46" s="9"/>
      <c r="AJ46" s="11"/>
      <c r="BS46" s="1">
        <v>36</v>
      </c>
    </row>
    <row r="47" spans="2:71" x14ac:dyDescent="0.15">
      <c r="B47" s="73"/>
      <c r="C47" s="74"/>
      <c r="D47" s="74"/>
      <c r="E47" s="74"/>
      <c r="F47" s="76"/>
      <c r="G47" s="76"/>
      <c r="H47" s="76"/>
      <c r="I47" s="10"/>
      <c r="J47" s="9"/>
      <c r="K47" s="9"/>
      <c r="L47" s="77"/>
      <c r="M47" s="77"/>
      <c r="N47" s="77"/>
      <c r="O47" s="9"/>
      <c r="P47" s="9"/>
      <c r="Q47" s="9"/>
      <c r="R47" s="33"/>
      <c r="S47" s="33"/>
      <c r="T47" s="33"/>
      <c r="U47" s="13"/>
      <c r="V47" s="26"/>
      <c r="W47" s="14"/>
      <c r="X47" s="14"/>
      <c r="Y47" s="14"/>
      <c r="Z47" s="14"/>
      <c r="AA47" s="14"/>
      <c r="AB47" s="14"/>
      <c r="AC47" s="14"/>
      <c r="AD47" s="14"/>
      <c r="AE47" s="14"/>
      <c r="AF47" s="14"/>
      <c r="AG47" s="14"/>
      <c r="AH47" s="14"/>
      <c r="AI47" s="9"/>
      <c r="AJ47" s="11"/>
      <c r="BS47" s="1">
        <v>37</v>
      </c>
    </row>
    <row r="48" spans="2:71" x14ac:dyDescent="0.15">
      <c r="B48" s="73"/>
      <c r="C48" s="74"/>
      <c r="D48" s="74"/>
      <c r="E48" s="74"/>
      <c r="F48" s="76"/>
      <c r="G48" s="76"/>
      <c r="H48" s="76"/>
      <c r="I48" s="10"/>
      <c r="J48" s="9"/>
      <c r="K48" s="9"/>
      <c r="L48" s="77"/>
      <c r="M48" s="77"/>
      <c r="N48" s="77"/>
      <c r="O48" s="10"/>
      <c r="P48" s="9"/>
      <c r="Q48" s="9"/>
      <c r="R48" s="33"/>
      <c r="S48" s="33"/>
      <c r="T48" s="33"/>
      <c r="U48" s="13" t="str">
        <f>IF(R47="","","円")</f>
        <v/>
      </c>
      <c r="V48" s="26"/>
      <c r="W48" s="14"/>
      <c r="X48" s="14"/>
      <c r="Y48" s="14"/>
      <c r="Z48" s="14"/>
      <c r="AA48" s="14"/>
      <c r="AB48" s="14"/>
      <c r="AC48" s="14"/>
      <c r="AD48" s="14"/>
      <c r="AE48" s="14"/>
      <c r="AF48" s="14"/>
      <c r="AG48" s="14"/>
      <c r="AH48" s="14"/>
      <c r="AI48" s="9"/>
      <c r="AJ48" s="11"/>
      <c r="BS48" s="1">
        <v>38</v>
      </c>
    </row>
    <row r="49" spans="2:71" ht="15" customHeight="1" x14ac:dyDescent="0.15">
      <c r="B49" s="8"/>
      <c r="C49" s="9"/>
      <c r="D49" s="9"/>
      <c r="E49" s="9"/>
      <c r="F49" s="9"/>
      <c r="G49" s="9"/>
      <c r="H49" s="9"/>
      <c r="I49" s="17"/>
      <c r="J49" s="9"/>
      <c r="K49" s="9"/>
      <c r="L49" s="9"/>
      <c r="M49" s="9"/>
      <c r="N49" s="9"/>
      <c r="O49" s="9"/>
      <c r="P49" s="10"/>
      <c r="Q49" s="71"/>
      <c r="R49" s="71"/>
      <c r="S49" s="9"/>
      <c r="T49" s="9"/>
      <c r="U49" s="72"/>
      <c r="V49" s="27"/>
      <c r="W49" s="17"/>
      <c r="X49" s="17"/>
      <c r="Y49" s="17"/>
      <c r="Z49" s="17"/>
      <c r="AA49" s="17"/>
      <c r="AB49" s="17"/>
      <c r="AC49" s="17"/>
      <c r="AD49" s="17"/>
      <c r="AE49" s="17"/>
      <c r="AF49" s="17"/>
      <c r="AG49" s="17"/>
      <c r="AH49" s="17"/>
      <c r="AI49" s="17"/>
      <c r="AJ49" s="28"/>
      <c r="BS49" s="1">
        <v>39</v>
      </c>
    </row>
    <row r="50" spans="2:71" ht="15" customHeight="1" x14ac:dyDescent="0.15">
      <c r="B50" s="75"/>
      <c r="C50" s="19"/>
      <c r="D50" s="19"/>
      <c r="E50" s="19"/>
      <c r="F50" s="19"/>
      <c r="G50" s="19"/>
      <c r="H50" s="19"/>
      <c r="I50" s="15"/>
      <c r="J50" s="19"/>
      <c r="K50" s="19"/>
      <c r="L50" s="19"/>
      <c r="M50" s="19"/>
      <c r="N50" s="19"/>
      <c r="O50" s="19"/>
      <c r="P50" s="15"/>
      <c r="Q50" s="19"/>
      <c r="R50" s="19"/>
      <c r="S50" s="19"/>
      <c r="T50" s="19"/>
      <c r="U50" s="18" t="str">
        <f>IF(R49="","","円")</f>
        <v/>
      </c>
      <c r="V50" s="29"/>
      <c r="W50" s="20"/>
      <c r="X50" s="20"/>
      <c r="Y50" s="20"/>
      <c r="Z50" s="20"/>
      <c r="AA50" s="20"/>
      <c r="AB50" s="20"/>
      <c r="AC50" s="20"/>
      <c r="AD50" s="20"/>
      <c r="AE50" s="20"/>
      <c r="AF50" s="20"/>
      <c r="AG50" s="20"/>
      <c r="AH50" s="20"/>
      <c r="AI50" s="20"/>
      <c r="AJ50" s="21"/>
      <c r="BS50" s="1">
        <v>40</v>
      </c>
    </row>
    <row r="51" spans="2:71" x14ac:dyDescent="0.1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BS51" s="1">
        <v>41</v>
      </c>
    </row>
    <row r="52" spans="2:71" ht="18" customHeight="1" x14ac:dyDescent="0.15">
      <c r="B52" s="22" t="s">
        <v>11</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BS52" s="1">
        <v>42</v>
      </c>
    </row>
    <row r="53" spans="2:71" ht="18" customHeight="1" x14ac:dyDescent="0.15">
      <c r="B53" s="22"/>
      <c r="C53" s="23" t="s">
        <v>81</v>
      </c>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BS53" s="1">
        <v>43</v>
      </c>
    </row>
    <row r="54" spans="2:71" ht="18" customHeight="1" x14ac:dyDescent="0.15">
      <c r="B54" s="22"/>
      <c r="C54" s="23" t="s">
        <v>90</v>
      </c>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BS54" s="1">
        <v>44</v>
      </c>
    </row>
    <row r="55" spans="2:71" ht="18" customHeight="1" x14ac:dyDescent="0.15">
      <c r="B55" s="22"/>
      <c r="C55" s="23" t="s">
        <v>82</v>
      </c>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row>
    <row r="56" spans="2:71" ht="18" customHeight="1" x14ac:dyDescent="0.15">
      <c r="B56" s="22"/>
      <c r="C56" s="23" t="s">
        <v>83</v>
      </c>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BS56" s="1">
        <v>45</v>
      </c>
    </row>
    <row r="57" spans="2:71" ht="18" customHeight="1" x14ac:dyDescent="0.15">
      <c r="B57" s="22"/>
      <c r="C57" s="23" t="s">
        <v>84</v>
      </c>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BS57" s="1">
        <v>46</v>
      </c>
    </row>
    <row r="58" spans="2:71" x14ac:dyDescent="0.15">
      <c r="B58" s="22"/>
      <c r="C58" s="23"/>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BS58" s="1">
        <v>47</v>
      </c>
    </row>
    <row r="59" spans="2:71" x14ac:dyDescent="0.15">
      <c r="BS59" s="1">
        <v>48</v>
      </c>
    </row>
    <row r="60" spans="2:71" x14ac:dyDescent="0.15">
      <c r="BS60" s="1">
        <v>49</v>
      </c>
    </row>
    <row r="61" spans="2:71" x14ac:dyDescent="0.15">
      <c r="BS61" s="1">
        <v>50</v>
      </c>
    </row>
    <row r="62" spans="2:71" x14ac:dyDescent="0.15">
      <c r="BS62" s="1">
        <v>51</v>
      </c>
    </row>
    <row r="63" spans="2:71" x14ac:dyDescent="0.15">
      <c r="BS63" s="1">
        <v>52</v>
      </c>
    </row>
    <row r="64" spans="2:71" x14ac:dyDescent="0.15">
      <c r="BS64" s="1">
        <v>53</v>
      </c>
    </row>
    <row r="65" spans="71:71" x14ac:dyDescent="0.15">
      <c r="BS65" s="1">
        <v>54</v>
      </c>
    </row>
    <row r="66" spans="71:71" x14ac:dyDescent="0.15">
      <c r="BS66" s="1">
        <v>55</v>
      </c>
    </row>
    <row r="67" spans="71:71" x14ac:dyDescent="0.15">
      <c r="BS67" s="1">
        <v>56</v>
      </c>
    </row>
    <row r="68" spans="71:71" x14ac:dyDescent="0.15">
      <c r="BS68" s="1">
        <v>57</v>
      </c>
    </row>
    <row r="69" spans="71:71" x14ac:dyDescent="0.15">
      <c r="BS69" s="1">
        <v>58</v>
      </c>
    </row>
    <row r="70" spans="71:71" x14ac:dyDescent="0.15">
      <c r="BS70" s="1">
        <v>59</v>
      </c>
    </row>
    <row r="71" spans="71:71" x14ac:dyDescent="0.15">
      <c r="BS71" s="1">
        <v>60</v>
      </c>
    </row>
    <row r="72" spans="71:71" x14ac:dyDescent="0.15">
      <c r="BS72" s="1">
        <v>61</v>
      </c>
    </row>
    <row r="73" spans="71:71" x14ac:dyDescent="0.15">
      <c r="BS73" s="1">
        <v>62</v>
      </c>
    </row>
    <row r="74" spans="71:71" x14ac:dyDescent="0.15">
      <c r="BS74" s="1">
        <v>63</v>
      </c>
    </row>
  </sheetData>
  <mergeCells count="103">
    <mergeCell ref="AF32:AF33"/>
    <mergeCell ref="AG32:AJ33"/>
    <mergeCell ref="B34:F35"/>
    <mergeCell ref="G34:Q35"/>
    <mergeCell ref="R34:U35"/>
    <mergeCell ref="Z34:Z35"/>
    <mergeCell ref="AA34:AB35"/>
    <mergeCell ref="AC34:AC35"/>
    <mergeCell ref="AD34:AE35"/>
    <mergeCell ref="AF34:AF35"/>
    <mergeCell ref="AG34:AJ35"/>
    <mergeCell ref="B32:F33"/>
    <mergeCell ref="G32:Q33"/>
    <mergeCell ref="R32:U33"/>
    <mergeCell ref="Z32:Z33"/>
    <mergeCell ref="AA32:AB33"/>
    <mergeCell ref="AC32:AC33"/>
    <mergeCell ref="AD32:AE33"/>
    <mergeCell ref="V32:Y33"/>
    <mergeCell ref="V34:Y35"/>
    <mergeCell ref="AF28:AF29"/>
    <mergeCell ref="AG28:AJ29"/>
    <mergeCell ref="B30:F31"/>
    <mergeCell ref="G30:Q31"/>
    <mergeCell ref="R30:U31"/>
    <mergeCell ref="Z30:Z31"/>
    <mergeCell ref="AA30:AB31"/>
    <mergeCell ref="AC30:AC31"/>
    <mergeCell ref="AD30:AE31"/>
    <mergeCell ref="AF30:AF31"/>
    <mergeCell ref="AG30:AJ31"/>
    <mergeCell ref="B28:F29"/>
    <mergeCell ref="G28:Q29"/>
    <mergeCell ref="R28:U29"/>
    <mergeCell ref="Z28:Z29"/>
    <mergeCell ref="AA28:AB29"/>
    <mergeCell ref="AC28:AC29"/>
    <mergeCell ref="AD28:AE29"/>
    <mergeCell ref="V28:Y29"/>
    <mergeCell ref="V30:Y31"/>
    <mergeCell ref="AF24:AF25"/>
    <mergeCell ref="AG24:AJ25"/>
    <mergeCell ref="B26:F27"/>
    <mergeCell ref="G26:Q27"/>
    <mergeCell ref="R26:U27"/>
    <mergeCell ref="Z26:Z27"/>
    <mergeCell ref="AA26:AB27"/>
    <mergeCell ref="AC26:AC27"/>
    <mergeCell ref="AD26:AE27"/>
    <mergeCell ref="AF26:AF27"/>
    <mergeCell ref="AG26:AJ27"/>
    <mergeCell ref="B24:F25"/>
    <mergeCell ref="G24:Q25"/>
    <mergeCell ref="R24:U25"/>
    <mergeCell ref="Z24:Z25"/>
    <mergeCell ref="AA24:AB25"/>
    <mergeCell ref="AC24:AC25"/>
    <mergeCell ref="AD24:AE25"/>
    <mergeCell ref="V24:Y25"/>
    <mergeCell ref="V26:Y27"/>
    <mergeCell ref="B19:AJ19"/>
    <mergeCell ref="B20:F21"/>
    <mergeCell ref="G20:Q21"/>
    <mergeCell ref="R20:U21"/>
    <mergeCell ref="V20:AF21"/>
    <mergeCell ref="AG20:AJ21"/>
    <mergeCell ref="B22:F23"/>
    <mergeCell ref="G22:Q23"/>
    <mergeCell ref="R22:U23"/>
    <mergeCell ref="Z22:Z23"/>
    <mergeCell ref="AA22:AB23"/>
    <mergeCell ref="AC22:AC23"/>
    <mergeCell ref="AD22:AE23"/>
    <mergeCell ref="AF22:AF23"/>
    <mergeCell ref="AG22:AJ23"/>
    <mergeCell ref="V22:Y23"/>
    <mergeCell ref="AE16:AF18"/>
    <mergeCell ref="AG16:AG18"/>
    <mergeCell ref="AH16:AI18"/>
    <mergeCell ref="B13:E15"/>
    <mergeCell ref="F13:G15"/>
    <mergeCell ref="H13:K15"/>
    <mergeCell ref="L13:M15"/>
    <mergeCell ref="N13:S15"/>
    <mergeCell ref="T13:U15"/>
    <mergeCell ref="V13:AJ15"/>
    <mergeCell ref="AJ16:AJ18"/>
    <mergeCell ref="B16:E18"/>
    <mergeCell ref="F16:U18"/>
    <mergeCell ref="V16:Y18"/>
    <mergeCell ref="AD16:AD18"/>
    <mergeCell ref="Z16:AC18"/>
    <mergeCell ref="B2:AJ3"/>
    <mergeCell ref="AE7:AF7"/>
    <mergeCell ref="AH7:AI7"/>
    <mergeCell ref="B9:E10"/>
    <mergeCell ref="F9:U10"/>
    <mergeCell ref="V9:X12"/>
    <mergeCell ref="Y9:AJ12"/>
    <mergeCell ref="B11:E12"/>
    <mergeCell ref="F11:U12"/>
    <mergeCell ref="Z7:AC7"/>
    <mergeCell ref="W7:Y7"/>
  </mergeCells>
  <phoneticPr fontId="2"/>
  <dataValidations count="9">
    <dataValidation type="list" allowBlank="1" showInputMessage="1" showErrorMessage="1" sqref="F16:U18" xr:uid="{00000000-0002-0000-0000-000000000000}">
      <formula1>$BJ$9:$BJ$17</formula1>
    </dataValidation>
    <dataValidation type="list" allowBlank="1" showInputMessage="1" showErrorMessage="1" sqref="R22:U35" xr:uid="{00000000-0002-0000-0000-000001000000}">
      <formula1>$BY$15:$BY$23</formula1>
    </dataValidation>
    <dataValidation type="list" allowBlank="1" showInputMessage="1" showErrorMessage="1" sqref="AE16:AF18" xr:uid="{00000000-0002-0000-0000-000002000000}">
      <formula1>$BO$9:$BO$13</formula1>
    </dataValidation>
    <dataValidation type="list" allowBlank="1" showInputMessage="1" showErrorMessage="1" sqref="AH7:AI7" xr:uid="{00000000-0002-0000-0000-000003000000}">
      <formula1>$BQ$10:$BQ$41</formula1>
    </dataValidation>
    <dataValidation type="list" allowBlank="1" showInputMessage="1" showErrorMessage="1" sqref="AE7:AF7" xr:uid="{00000000-0002-0000-0000-000004000000}">
      <formula1>$BO$11:$BO$13</formula1>
    </dataValidation>
    <dataValidation type="list" allowBlank="1" showInputMessage="1" showErrorMessage="1" sqref="AA22:AB35" xr:uid="{00000000-0002-0000-0000-000005000000}">
      <formula1>$BU$9:$BU$22</formula1>
    </dataValidation>
    <dataValidation type="list" allowBlank="1" showInputMessage="1" showErrorMessage="1" sqref="AH16:AI18 AD22:AE35" xr:uid="{00000000-0002-0000-0000-000006000000}">
      <formula1>$BQ$9:$BQ$41</formula1>
    </dataValidation>
    <dataValidation type="list" allowBlank="1" showInputMessage="1" showErrorMessage="1" sqref="B22:F35" xr:uid="{00000000-0002-0000-0000-000007000000}">
      <formula1>$BY$9:$BY$12</formula1>
    </dataValidation>
    <dataValidation type="list" allowBlank="1" showInputMessage="1" showErrorMessage="1" sqref="F9:U10" xr:uid="{00000000-0002-0000-0000-000008000000}">
      <formula1>$BI$9:$BI$31</formula1>
    </dataValidation>
  </dataValidations>
  <pageMargins left="0.78740157480314965" right="0.39370078740157483" top="0.98425196850393704" bottom="0.78740157480314965" header="0.31496062992125984" footer="0.31496062992125984"/>
  <pageSetup paperSize="9" scale="95" orientation="portrait" r:id="rId1"/>
  <colBreaks count="1" manualBreakCount="1">
    <brk id="3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A1:CE72"/>
  <sheetViews>
    <sheetView topLeftCell="A13" zoomScaleNormal="100" workbookViewId="0">
      <selection activeCell="E16" sqref="E16:T18"/>
    </sheetView>
  </sheetViews>
  <sheetFormatPr defaultColWidth="2.625" defaultRowHeight="13.5" x14ac:dyDescent="0.15"/>
  <cols>
    <col min="1" max="4" width="3.125" style="1" customWidth="1"/>
    <col min="5" max="40" width="2.625" style="1"/>
    <col min="41" max="42" width="2.625" style="1" customWidth="1"/>
    <col min="43" max="43" width="2.625" style="1" hidden="1" customWidth="1"/>
    <col min="44" max="44" width="7.5" style="1" hidden="1" customWidth="1"/>
    <col min="45" max="47" width="2.625" style="1" hidden="1" customWidth="1"/>
    <col min="48" max="48" width="5.5" style="1" hidden="1" customWidth="1"/>
    <col min="49" max="49" width="2.625" style="1" hidden="1" customWidth="1"/>
    <col min="50" max="50" width="5.5" style="1" hidden="1" customWidth="1"/>
    <col min="51" max="51" width="2.625" style="1" hidden="1" customWidth="1"/>
    <col min="52" max="52" width="5.5" style="1" hidden="1" customWidth="1"/>
    <col min="53" max="59" width="2.625" style="1" hidden="1" customWidth="1"/>
    <col min="60" max="60" width="32" style="1" hidden="1" customWidth="1"/>
    <col min="61" max="61" width="33.875" style="1" hidden="1" customWidth="1"/>
    <col min="62" max="75" width="2.625" style="1" hidden="1" customWidth="1"/>
    <col min="76" max="76" width="13.25" style="1" hidden="1" customWidth="1"/>
    <col min="77" max="78" width="2.625" style="1" customWidth="1"/>
    <col min="79" max="16384" width="2.625" style="1"/>
  </cols>
  <sheetData>
    <row r="1" spans="1:83" x14ac:dyDescent="0.15">
      <c r="AQ1" s="2" t="s">
        <v>52</v>
      </c>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t="s">
        <v>53</v>
      </c>
    </row>
    <row r="2" spans="1:83" ht="13.15" customHeight="1" x14ac:dyDescent="0.15">
      <c r="A2" s="78" t="s">
        <v>80</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Q2" s="1" t="s">
        <v>54</v>
      </c>
    </row>
    <row r="3" spans="1:83" ht="13.15" customHeight="1" x14ac:dyDescent="0.15">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row>
    <row r="4" spans="1:83" ht="17.25"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83" ht="24.7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83" ht="23.25" customHeight="1" x14ac:dyDescent="0.15">
      <c r="A6" s="1" t="s">
        <v>44</v>
      </c>
      <c r="Y6" s="4"/>
      <c r="AA6" s="5"/>
      <c r="AB6" s="5"/>
      <c r="AC6" s="5"/>
      <c r="AD6" s="5"/>
      <c r="AE6" s="5"/>
      <c r="AF6" s="5"/>
      <c r="AG6" s="5"/>
      <c r="AH6" s="5"/>
      <c r="AI6" s="5"/>
    </row>
    <row r="7" spans="1:83" ht="14.25" x14ac:dyDescent="0.15">
      <c r="V7" s="116" t="s">
        <v>55</v>
      </c>
      <c r="W7" s="116"/>
      <c r="X7" s="116"/>
      <c r="Y7" s="115">
        <v>2026</v>
      </c>
      <c r="Z7" s="115"/>
      <c r="AA7" s="115"/>
      <c r="AB7" s="115"/>
      <c r="AC7" s="5" t="s">
        <v>26</v>
      </c>
      <c r="AD7" s="79">
        <v>7</v>
      </c>
      <c r="AE7" s="79"/>
      <c r="AF7" s="5" t="s">
        <v>25</v>
      </c>
      <c r="AG7" s="79" t="s">
        <v>19</v>
      </c>
      <c r="AH7" s="79"/>
      <c r="AI7" s="5" t="s">
        <v>24</v>
      </c>
    </row>
    <row r="8" spans="1:83" ht="13.15" customHeight="1" x14ac:dyDescent="0.15">
      <c r="Z8" s="5"/>
      <c r="AA8" s="5"/>
      <c r="AB8" s="5"/>
      <c r="AC8" s="5"/>
      <c r="AD8" s="5"/>
      <c r="AE8" s="5"/>
      <c r="AF8" s="5"/>
      <c r="AG8" s="5"/>
      <c r="AH8" s="5"/>
      <c r="AI8" s="5"/>
    </row>
    <row r="9" spans="1:83" x14ac:dyDescent="0.15">
      <c r="A9" s="80" t="s">
        <v>43</v>
      </c>
      <c r="B9" s="81"/>
      <c r="C9" s="81"/>
      <c r="D9" s="82"/>
      <c r="E9" s="86" t="s">
        <v>41</v>
      </c>
      <c r="F9" s="87"/>
      <c r="G9" s="87"/>
      <c r="H9" s="87"/>
      <c r="I9" s="87"/>
      <c r="J9" s="87"/>
      <c r="K9" s="87"/>
      <c r="L9" s="87"/>
      <c r="M9" s="87"/>
      <c r="N9" s="87"/>
      <c r="O9" s="87"/>
      <c r="P9" s="87"/>
      <c r="Q9" s="87"/>
      <c r="R9" s="87"/>
      <c r="S9" s="87"/>
      <c r="T9" s="97"/>
      <c r="U9" s="90" t="s">
        <v>42</v>
      </c>
      <c r="V9" s="181"/>
      <c r="W9" s="182"/>
      <c r="X9" s="96"/>
      <c r="Y9" s="87"/>
      <c r="Z9" s="87"/>
      <c r="AA9" s="87"/>
      <c r="AB9" s="87"/>
      <c r="AC9" s="87"/>
      <c r="AD9" s="87"/>
      <c r="AE9" s="87"/>
      <c r="AF9" s="87"/>
      <c r="AG9" s="87"/>
      <c r="AH9" s="87"/>
      <c r="AI9" s="97"/>
      <c r="BH9" s="1" t="s">
        <v>41</v>
      </c>
      <c r="BI9" s="1" t="s">
        <v>21</v>
      </c>
    </row>
    <row r="10" spans="1:83" x14ac:dyDescent="0.15">
      <c r="A10" s="175"/>
      <c r="B10" s="176"/>
      <c r="C10" s="176"/>
      <c r="D10" s="177"/>
      <c r="E10" s="178"/>
      <c r="F10" s="179"/>
      <c r="G10" s="179"/>
      <c r="H10" s="179"/>
      <c r="I10" s="179"/>
      <c r="J10" s="179"/>
      <c r="K10" s="179"/>
      <c r="L10" s="179"/>
      <c r="M10" s="179"/>
      <c r="N10" s="179"/>
      <c r="O10" s="179"/>
      <c r="P10" s="179"/>
      <c r="Q10" s="179"/>
      <c r="R10" s="179"/>
      <c r="S10" s="179"/>
      <c r="T10" s="180"/>
      <c r="U10" s="183"/>
      <c r="V10" s="184"/>
      <c r="W10" s="185"/>
      <c r="X10" s="98"/>
      <c r="Y10" s="89"/>
      <c r="Z10" s="89"/>
      <c r="AA10" s="89"/>
      <c r="AB10" s="89"/>
      <c r="AC10" s="89"/>
      <c r="AD10" s="89"/>
      <c r="AE10" s="89"/>
      <c r="AF10" s="89"/>
      <c r="AG10" s="89"/>
      <c r="AH10" s="89"/>
      <c r="AI10" s="99"/>
      <c r="BH10" s="1" t="s">
        <v>59</v>
      </c>
      <c r="BI10" s="1" t="s">
        <v>20</v>
      </c>
      <c r="BJ10" s="1">
        <v>1</v>
      </c>
      <c r="BN10" s="1" t="s">
        <v>19</v>
      </c>
      <c r="BP10" s="1" t="s">
        <v>19</v>
      </c>
      <c r="BR10" s="1" t="s">
        <v>19</v>
      </c>
      <c r="BT10" s="1" t="s">
        <v>19</v>
      </c>
      <c r="BX10" s="1" t="s">
        <v>3</v>
      </c>
    </row>
    <row r="11" spans="1:83" x14ac:dyDescent="0.15">
      <c r="A11" s="103" t="s">
        <v>40</v>
      </c>
      <c r="B11" s="104"/>
      <c r="C11" s="104"/>
      <c r="D11" s="105"/>
      <c r="E11" s="109"/>
      <c r="F11" s="110"/>
      <c r="G11" s="110"/>
      <c r="H11" s="110"/>
      <c r="I11" s="110"/>
      <c r="J11" s="110"/>
      <c r="K11" s="110"/>
      <c r="L11" s="110"/>
      <c r="M11" s="110"/>
      <c r="N11" s="110"/>
      <c r="O11" s="110"/>
      <c r="P11" s="110"/>
      <c r="Q11" s="110"/>
      <c r="R11" s="110"/>
      <c r="S11" s="110"/>
      <c r="T11" s="111"/>
      <c r="U11" s="183"/>
      <c r="V11" s="184"/>
      <c r="W11" s="185"/>
      <c r="X11" s="98"/>
      <c r="Y11" s="89"/>
      <c r="Z11" s="89"/>
      <c r="AA11" s="89"/>
      <c r="AB11" s="89"/>
      <c r="AC11" s="89"/>
      <c r="AD11" s="89"/>
      <c r="AE11" s="89"/>
      <c r="AF11" s="89"/>
      <c r="AG11" s="89"/>
      <c r="AH11" s="89"/>
      <c r="AI11" s="99"/>
      <c r="BH11" s="1" t="s">
        <v>60</v>
      </c>
      <c r="BI11" s="1" t="s">
        <v>78</v>
      </c>
      <c r="BJ11" s="1">
        <v>2</v>
      </c>
      <c r="BN11" s="1">
        <v>7</v>
      </c>
      <c r="BP11" s="1">
        <v>1</v>
      </c>
      <c r="BR11" s="1">
        <v>1</v>
      </c>
      <c r="BT11" s="1">
        <v>1</v>
      </c>
      <c r="BX11" s="1" t="s">
        <v>13</v>
      </c>
    </row>
    <row r="12" spans="1:83" ht="13.15" customHeight="1" x14ac:dyDescent="0.15">
      <c r="A12" s="106"/>
      <c r="B12" s="107"/>
      <c r="C12" s="107"/>
      <c r="D12" s="108"/>
      <c r="E12" s="112"/>
      <c r="F12" s="113"/>
      <c r="G12" s="113"/>
      <c r="H12" s="113"/>
      <c r="I12" s="113"/>
      <c r="J12" s="113"/>
      <c r="K12" s="113"/>
      <c r="L12" s="113"/>
      <c r="M12" s="113"/>
      <c r="N12" s="113"/>
      <c r="O12" s="113"/>
      <c r="P12" s="113"/>
      <c r="Q12" s="113"/>
      <c r="R12" s="113"/>
      <c r="S12" s="113"/>
      <c r="T12" s="114"/>
      <c r="U12" s="186"/>
      <c r="V12" s="187"/>
      <c r="W12" s="188"/>
      <c r="X12" s="100"/>
      <c r="Y12" s="101"/>
      <c r="Z12" s="101"/>
      <c r="AA12" s="101"/>
      <c r="AB12" s="101"/>
      <c r="AC12" s="101"/>
      <c r="AD12" s="101"/>
      <c r="AE12" s="101"/>
      <c r="AF12" s="101"/>
      <c r="AG12" s="101"/>
      <c r="AH12" s="101"/>
      <c r="AI12" s="102"/>
      <c r="BH12" s="1" t="s">
        <v>39</v>
      </c>
      <c r="BI12" s="1" t="s">
        <v>58</v>
      </c>
      <c r="BJ12" s="1">
        <v>3</v>
      </c>
      <c r="BN12" s="1">
        <v>8</v>
      </c>
      <c r="BP12" s="1">
        <v>2</v>
      </c>
      <c r="BR12" s="1">
        <v>2</v>
      </c>
      <c r="BT12" s="1">
        <v>2</v>
      </c>
      <c r="BX12" s="1" t="s">
        <v>12</v>
      </c>
    </row>
    <row r="13" spans="1:83" ht="13.15" customHeight="1" x14ac:dyDescent="0.15">
      <c r="A13" s="117" t="s">
        <v>38</v>
      </c>
      <c r="B13" s="118"/>
      <c r="C13" s="118"/>
      <c r="D13" s="119"/>
      <c r="E13" s="123" t="s">
        <v>37</v>
      </c>
      <c r="F13" s="212"/>
      <c r="G13" s="96"/>
      <c r="H13" s="87"/>
      <c r="I13" s="87"/>
      <c r="J13" s="213"/>
      <c r="K13" s="216" t="s">
        <v>36</v>
      </c>
      <c r="L13" s="212"/>
      <c r="M13" s="96"/>
      <c r="N13" s="87"/>
      <c r="O13" s="87"/>
      <c r="P13" s="87"/>
      <c r="Q13" s="87"/>
      <c r="R13" s="213"/>
      <c r="S13" s="216" t="s">
        <v>29</v>
      </c>
      <c r="T13" s="212"/>
      <c r="U13" s="96"/>
      <c r="V13" s="87"/>
      <c r="W13" s="87"/>
      <c r="X13" s="87"/>
      <c r="Y13" s="87"/>
      <c r="Z13" s="87"/>
      <c r="AA13" s="87"/>
      <c r="AB13" s="87"/>
      <c r="AC13" s="87"/>
      <c r="AD13" s="87"/>
      <c r="AE13" s="87"/>
      <c r="AF13" s="87"/>
      <c r="AG13" s="87"/>
      <c r="AH13" s="87"/>
      <c r="AI13" s="97"/>
      <c r="BH13" s="1" t="s">
        <v>35</v>
      </c>
      <c r="BI13" s="1" t="s">
        <v>77</v>
      </c>
      <c r="BJ13" s="1">
        <v>4</v>
      </c>
      <c r="BN13" s="1">
        <v>9</v>
      </c>
      <c r="BP13" s="1">
        <v>3</v>
      </c>
      <c r="BR13" s="1">
        <v>3</v>
      </c>
      <c r="BT13" s="1">
        <v>3</v>
      </c>
    </row>
    <row r="14" spans="1:83" ht="13.15" customHeight="1" x14ac:dyDescent="0.15">
      <c r="A14" s="120"/>
      <c r="B14" s="121"/>
      <c r="C14" s="121"/>
      <c r="D14" s="122"/>
      <c r="E14" s="92"/>
      <c r="F14" s="145"/>
      <c r="G14" s="98"/>
      <c r="H14" s="89"/>
      <c r="I14" s="89"/>
      <c r="J14" s="214"/>
      <c r="K14" s="143"/>
      <c r="L14" s="145"/>
      <c r="M14" s="98"/>
      <c r="N14" s="89"/>
      <c r="O14" s="89"/>
      <c r="P14" s="89"/>
      <c r="Q14" s="89"/>
      <c r="R14" s="214"/>
      <c r="S14" s="143"/>
      <c r="T14" s="145"/>
      <c r="U14" s="98"/>
      <c r="V14" s="89"/>
      <c r="W14" s="89"/>
      <c r="X14" s="89"/>
      <c r="Y14" s="89"/>
      <c r="Z14" s="89"/>
      <c r="AA14" s="89"/>
      <c r="AB14" s="89"/>
      <c r="AC14" s="89"/>
      <c r="AD14" s="89"/>
      <c r="AE14" s="89"/>
      <c r="AF14" s="89"/>
      <c r="AG14" s="89"/>
      <c r="AH14" s="89"/>
      <c r="AI14" s="99"/>
      <c r="BH14" s="1" t="s">
        <v>61</v>
      </c>
      <c r="BI14" s="1" t="s">
        <v>16</v>
      </c>
      <c r="BJ14" s="1">
        <v>5</v>
      </c>
      <c r="BP14" s="1">
        <v>4</v>
      </c>
      <c r="BR14" s="1">
        <v>4</v>
      </c>
      <c r="BT14" s="1">
        <v>4</v>
      </c>
    </row>
    <row r="15" spans="1:83" ht="13.5" customHeight="1" x14ac:dyDescent="0.15">
      <c r="A15" s="106"/>
      <c r="B15" s="107"/>
      <c r="C15" s="107"/>
      <c r="D15" s="108"/>
      <c r="E15" s="94"/>
      <c r="F15" s="170"/>
      <c r="G15" s="100"/>
      <c r="H15" s="101"/>
      <c r="I15" s="101"/>
      <c r="J15" s="215"/>
      <c r="K15" s="217"/>
      <c r="L15" s="170"/>
      <c r="M15" s="100"/>
      <c r="N15" s="101"/>
      <c r="O15" s="101"/>
      <c r="P15" s="101"/>
      <c r="Q15" s="101"/>
      <c r="R15" s="215"/>
      <c r="S15" s="217"/>
      <c r="T15" s="170"/>
      <c r="U15" s="100"/>
      <c r="V15" s="101"/>
      <c r="W15" s="101"/>
      <c r="X15" s="101"/>
      <c r="Y15" s="101"/>
      <c r="Z15" s="101"/>
      <c r="AA15" s="101"/>
      <c r="AB15" s="101"/>
      <c r="AC15" s="101"/>
      <c r="AD15" s="101"/>
      <c r="AE15" s="101"/>
      <c r="AF15" s="101"/>
      <c r="AG15" s="101"/>
      <c r="AH15" s="101"/>
      <c r="AI15" s="102"/>
      <c r="BH15" s="1" t="s">
        <v>62</v>
      </c>
      <c r="BI15" s="1" t="s">
        <v>15</v>
      </c>
      <c r="BJ15" s="1">
        <v>6</v>
      </c>
      <c r="BP15" s="1">
        <v>5</v>
      </c>
      <c r="BR15" s="1">
        <v>5</v>
      </c>
      <c r="BT15" s="1">
        <v>5</v>
      </c>
    </row>
    <row r="16" spans="1:83" ht="13.5" customHeight="1" x14ac:dyDescent="0.15">
      <c r="A16" s="196" t="s">
        <v>34</v>
      </c>
      <c r="B16" s="197"/>
      <c r="C16" s="197"/>
      <c r="D16" s="198"/>
      <c r="E16" s="205" t="s">
        <v>14</v>
      </c>
      <c r="F16" s="133"/>
      <c r="G16" s="133"/>
      <c r="H16" s="133"/>
      <c r="I16" s="133"/>
      <c r="J16" s="133"/>
      <c r="K16" s="133"/>
      <c r="L16" s="133"/>
      <c r="M16" s="133"/>
      <c r="N16" s="133"/>
      <c r="O16" s="133"/>
      <c r="P16" s="133"/>
      <c r="Q16" s="133"/>
      <c r="R16" s="133"/>
      <c r="S16" s="133"/>
      <c r="T16" s="206"/>
      <c r="U16" s="205" t="s">
        <v>33</v>
      </c>
      <c r="V16" s="133"/>
      <c r="W16" s="133"/>
      <c r="X16" s="209"/>
      <c r="Y16" s="132">
        <v>2026</v>
      </c>
      <c r="Z16" s="133"/>
      <c r="AA16" s="133"/>
      <c r="AB16" s="133"/>
      <c r="AC16" s="91" t="s">
        <v>26</v>
      </c>
      <c r="AD16" s="87">
        <v>7</v>
      </c>
      <c r="AE16" s="87"/>
      <c r="AF16" s="91" t="s">
        <v>25</v>
      </c>
      <c r="AG16" s="87" t="s">
        <v>19</v>
      </c>
      <c r="AH16" s="87"/>
      <c r="AI16" s="130" t="s">
        <v>24</v>
      </c>
      <c r="BH16" s="1" t="s">
        <v>63</v>
      </c>
      <c r="BI16" s="1" t="s">
        <v>14</v>
      </c>
      <c r="BJ16" s="1">
        <v>7</v>
      </c>
      <c r="BP16" s="1">
        <v>6</v>
      </c>
      <c r="BR16" s="1">
        <v>6</v>
      </c>
      <c r="BT16" s="1">
        <v>6</v>
      </c>
      <c r="BX16" s="1" t="s">
        <v>3</v>
      </c>
      <c r="BY16" s="6"/>
      <c r="CE16" s="6"/>
    </row>
    <row r="17" spans="1:83" ht="13.5" customHeight="1" x14ac:dyDescent="0.15">
      <c r="A17" s="199"/>
      <c r="B17" s="200"/>
      <c r="C17" s="200"/>
      <c r="D17" s="201"/>
      <c r="E17" s="207"/>
      <c r="F17" s="135"/>
      <c r="G17" s="135"/>
      <c r="H17" s="135"/>
      <c r="I17" s="135"/>
      <c r="J17" s="135"/>
      <c r="K17" s="135"/>
      <c r="L17" s="135"/>
      <c r="M17" s="135"/>
      <c r="N17" s="135"/>
      <c r="O17" s="135"/>
      <c r="P17" s="135"/>
      <c r="Q17" s="135"/>
      <c r="R17" s="135"/>
      <c r="S17" s="135"/>
      <c r="T17" s="171"/>
      <c r="U17" s="207"/>
      <c r="V17" s="135"/>
      <c r="W17" s="135"/>
      <c r="X17" s="210"/>
      <c r="Y17" s="134"/>
      <c r="Z17" s="135"/>
      <c r="AA17" s="135"/>
      <c r="AB17" s="135"/>
      <c r="AC17" s="93"/>
      <c r="AD17" s="89"/>
      <c r="AE17" s="89"/>
      <c r="AF17" s="93"/>
      <c r="AG17" s="89"/>
      <c r="AH17" s="89"/>
      <c r="AI17" s="131"/>
      <c r="AR17" s="1" t="e">
        <f>DATEVALUE(CONCATENATE(Y16,AC16,AD16,AF16,AG16,AI16))</f>
        <v>#VALUE!</v>
      </c>
      <c r="BH17" s="1" t="s">
        <v>64</v>
      </c>
      <c r="BJ17" s="1">
        <v>8</v>
      </c>
      <c r="BP17" s="1">
        <v>7</v>
      </c>
      <c r="BR17" s="1">
        <v>7</v>
      </c>
      <c r="BT17" s="1">
        <v>7</v>
      </c>
      <c r="BX17" s="1" t="s">
        <v>10</v>
      </c>
    </row>
    <row r="18" spans="1:83" ht="13.15" customHeight="1" x14ac:dyDescent="0.15">
      <c r="A18" s="202"/>
      <c r="B18" s="203"/>
      <c r="C18" s="203"/>
      <c r="D18" s="204"/>
      <c r="E18" s="208"/>
      <c r="F18" s="137"/>
      <c r="G18" s="137"/>
      <c r="H18" s="137"/>
      <c r="I18" s="137"/>
      <c r="J18" s="137"/>
      <c r="K18" s="137"/>
      <c r="L18" s="137"/>
      <c r="M18" s="137"/>
      <c r="N18" s="137"/>
      <c r="O18" s="137"/>
      <c r="P18" s="137"/>
      <c r="Q18" s="137"/>
      <c r="R18" s="137"/>
      <c r="S18" s="137"/>
      <c r="T18" s="172"/>
      <c r="U18" s="208"/>
      <c r="V18" s="137"/>
      <c r="W18" s="137"/>
      <c r="X18" s="211"/>
      <c r="Y18" s="136"/>
      <c r="Z18" s="137"/>
      <c r="AA18" s="137"/>
      <c r="AB18" s="137"/>
      <c r="AC18" s="95"/>
      <c r="AD18" s="101"/>
      <c r="AE18" s="101"/>
      <c r="AF18" s="95"/>
      <c r="AG18" s="101"/>
      <c r="AH18" s="101"/>
      <c r="AI18" s="189"/>
      <c r="BH18" s="1" t="s">
        <v>65</v>
      </c>
      <c r="BP18" s="1">
        <v>8</v>
      </c>
      <c r="BR18" s="1">
        <v>8</v>
      </c>
      <c r="BT18" s="1">
        <v>8</v>
      </c>
      <c r="BX18" s="1" t="s">
        <v>9</v>
      </c>
    </row>
    <row r="19" spans="1:83" ht="27" customHeight="1" x14ac:dyDescent="0.15">
      <c r="A19" s="138" t="s">
        <v>31</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40"/>
      <c r="BH19" s="1" t="s">
        <v>32</v>
      </c>
      <c r="BP19" s="1">
        <v>9</v>
      </c>
      <c r="BR19" s="1">
        <v>9</v>
      </c>
      <c r="BT19" s="1">
        <v>9</v>
      </c>
      <c r="BX19" s="1" t="s">
        <v>8</v>
      </c>
    </row>
    <row r="20" spans="1:83" ht="13.5" customHeight="1" x14ac:dyDescent="0.15">
      <c r="A20" s="190" t="s">
        <v>30</v>
      </c>
      <c r="B20" s="142"/>
      <c r="C20" s="142"/>
      <c r="D20" s="142"/>
      <c r="E20" s="144"/>
      <c r="F20" s="141" t="s">
        <v>29</v>
      </c>
      <c r="G20" s="142"/>
      <c r="H20" s="142"/>
      <c r="I20" s="142"/>
      <c r="J20" s="142"/>
      <c r="K20" s="142"/>
      <c r="L20" s="142"/>
      <c r="M20" s="142"/>
      <c r="N20" s="142"/>
      <c r="O20" s="142"/>
      <c r="P20" s="144"/>
      <c r="Q20" s="141" t="s">
        <v>28</v>
      </c>
      <c r="R20" s="142"/>
      <c r="S20" s="142"/>
      <c r="T20" s="144"/>
      <c r="U20" s="141" t="s">
        <v>56</v>
      </c>
      <c r="V20" s="142"/>
      <c r="W20" s="142"/>
      <c r="X20" s="142"/>
      <c r="Y20" s="142"/>
      <c r="Z20" s="142"/>
      <c r="AA20" s="142"/>
      <c r="AB20" s="142"/>
      <c r="AC20" s="142"/>
      <c r="AD20" s="142"/>
      <c r="AE20" s="144"/>
      <c r="AF20" s="141" t="s">
        <v>27</v>
      </c>
      <c r="AG20" s="142"/>
      <c r="AH20" s="142"/>
      <c r="AI20" s="146"/>
      <c r="BH20" s="1" t="s">
        <v>66</v>
      </c>
      <c r="BP20" s="1">
        <v>10</v>
      </c>
      <c r="BR20" s="1">
        <v>10</v>
      </c>
      <c r="BT20" s="1">
        <v>10</v>
      </c>
      <c r="BX20" s="1" t="s">
        <v>7</v>
      </c>
      <c r="BY20" s="6"/>
      <c r="CE20" s="6"/>
    </row>
    <row r="21" spans="1:83" ht="13.15" customHeight="1" x14ac:dyDescent="0.15">
      <c r="A21" s="191"/>
      <c r="B21" s="192"/>
      <c r="C21" s="192"/>
      <c r="D21" s="192"/>
      <c r="E21" s="193"/>
      <c r="F21" s="194"/>
      <c r="G21" s="192"/>
      <c r="H21" s="192"/>
      <c r="I21" s="192"/>
      <c r="J21" s="192"/>
      <c r="K21" s="192"/>
      <c r="L21" s="192"/>
      <c r="M21" s="192"/>
      <c r="N21" s="192"/>
      <c r="O21" s="192"/>
      <c r="P21" s="193"/>
      <c r="Q21" s="194"/>
      <c r="R21" s="192"/>
      <c r="S21" s="192"/>
      <c r="T21" s="193"/>
      <c r="U21" s="194"/>
      <c r="V21" s="192"/>
      <c r="W21" s="192"/>
      <c r="X21" s="192"/>
      <c r="Y21" s="192"/>
      <c r="Z21" s="192"/>
      <c r="AA21" s="192"/>
      <c r="AB21" s="192"/>
      <c r="AC21" s="192"/>
      <c r="AD21" s="192"/>
      <c r="AE21" s="193"/>
      <c r="AF21" s="194"/>
      <c r="AG21" s="192"/>
      <c r="AH21" s="192"/>
      <c r="AI21" s="195"/>
      <c r="BH21" s="1" t="s">
        <v>67</v>
      </c>
      <c r="BP21" s="1">
        <v>11</v>
      </c>
      <c r="BR21" s="1">
        <v>11</v>
      </c>
      <c r="BT21" s="1">
        <v>11</v>
      </c>
      <c r="BX21" s="1" t="s">
        <v>6</v>
      </c>
    </row>
    <row r="22" spans="1:83" ht="13.15" customHeight="1" x14ac:dyDescent="0.15">
      <c r="A22" s="218" t="s">
        <v>3</v>
      </c>
      <c r="B22" s="166"/>
      <c r="C22" s="166"/>
      <c r="D22" s="166"/>
      <c r="E22" s="219"/>
      <c r="F22" s="165"/>
      <c r="G22" s="166"/>
      <c r="H22" s="166"/>
      <c r="I22" s="166"/>
      <c r="J22" s="166"/>
      <c r="K22" s="166"/>
      <c r="L22" s="166"/>
      <c r="M22" s="166"/>
      <c r="N22" s="166"/>
      <c r="O22" s="166"/>
      <c r="P22" s="219"/>
      <c r="Q22" s="222" t="s">
        <v>3</v>
      </c>
      <c r="R22" s="223"/>
      <c r="S22" s="223"/>
      <c r="T22" s="224"/>
      <c r="U22" s="157"/>
      <c r="V22" s="158"/>
      <c r="W22" s="158"/>
      <c r="X22" s="158"/>
      <c r="Y22" s="142" t="s">
        <v>26</v>
      </c>
      <c r="Z22" s="166" t="s">
        <v>19</v>
      </c>
      <c r="AA22" s="166"/>
      <c r="AB22" s="142" t="s">
        <v>25</v>
      </c>
      <c r="AC22" s="166" t="s">
        <v>19</v>
      </c>
      <c r="AD22" s="166"/>
      <c r="AE22" s="144" t="s">
        <v>24</v>
      </c>
      <c r="AF22" s="228" t="str">
        <f>IF(F22="","",DATEDIF(AR22,$AR$17,"y"))</f>
        <v/>
      </c>
      <c r="AG22" s="229"/>
      <c r="AH22" s="229"/>
      <c r="AI22" s="230"/>
      <c r="AR22" s="1" t="e">
        <f>DATEVALUE(CONCATENATE(U22,Y22,Z22,AB22,AC22,AE22))</f>
        <v>#VALUE!</v>
      </c>
      <c r="BH22" s="1" t="s">
        <v>68</v>
      </c>
      <c r="BP22" s="1">
        <v>12</v>
      </c>
      <c r="BR22" s="1">
        <v>12</v>
      </c>
      <c r="BT22" s="1">
        <v>12</v>
      </c>
      <c r="BX22" s="1" t="s">
        <v>5</v>
      </c>
    </row>
    <row r="23" spans="1:83" ht="13.9" customHeight="1" x14ac:dyDescent="0.15">
      <c r="A23" s="178"/>
      <c r="B23" s="179"/>
      <c r="C23" s="179"/>
      <c r="D23" s="179"/>
      <c r="E23" s="220"/>
      <c r="F23" s="221"/>
      <c r="G23" s="179"/>
      <c r="H23" s="179"/>
      <c r="I23" s="179"/>
      <c r="J23" s="179"/>
      <c r="K23" s="179"/>
      <c r="L23" s="179"/>
      <c r="M23" s="179"/>
      <c r="N23" s="179"/>
      <c r="O23" s="179"/>
      <c r="P23" s="220"/>
      <c r="Q23" s="225"/>
      <c r="R23" s="226"/>
      <c r="S23" s="226"/>
      <c r="T23" s="227"/>
      <c r="U23" s="159"/>
      <c r="V23" s="160"/>
      <c r="W23" s="160"/>
      <c r="X23" s="160"/>
      <c r="Y23" s="192"/>
      <c r="Z23" s="179"/>
      <c r="AA23" s="179"/>
      <c r="AB23" s="192"/>
      <c r="AC23" s="179"/>
      <c r="AD23" s="179"/>
      <c r="AE23" s="193"/>
      <c r="AF23" s="231"/>
      <c r="AG23" s="232"/>
      <c r="AH23" s="232"/>
      <c r="AI23" s="233"/>
      <c r="BP23" s="1">
        <v>13</v>
      </c>
      <c r="BR23" s="1">
        <v>13</v>
      </c>
      <c r="BX23" s="1" t="s">
        <v>4</v>
      </c>
    </row>
    <row r="24" spans="1:83" x14ac:dyDescent="0.15">
      <c r="A24" s="218"/>
      <c r="B24" s="166"/>
      <c r="C24" s="166"/>
      <c r="D24" s="166"/>
      <c r="E24" s="219"/>
      <c r="F24" s="165"/>
      <c r="G24" s="166"/>
      <c r="H24" s="166"/>
      <c r="I24" s="166"/>
      <c r="J24" s="166"/>
      <c r="K24" s="166"/>
      <c r="L24" s="166"/>
      <c r="M24" s="166"/>
      <c r="N24" s="166"/>
      <c r="O24" s="166"/>
      <c r="P24" s="219"/>
      <c r="Q24" s="222"/>
      <c r="R24" s="223"/>
      <c r="S24" s="223"/>
      <c r="T24" s="224"/>
      <c r="U24" s="157"/>
      <c r="V24" s="158"/>
      <c r="W24" s="158"/>
      <c r="X24" s="158"/>
      <c r="Y24" s="142" t="str">
        <f>IF(F24="","","年")</f>
        <v/>
      </c>
      <c r="Z24" s="166"/>
      <c r="AA24" s="166"/>
      <c r="AB24" s="142" t="str">
        <f>IF(F24="","","月")</f>
        <v/>
      </c>
      <c r="AC24" s="166"/>
      <c r="AD24" s="166"/>
      <c r="AE24" s="144" t="str">
        <f>IF(F24="","","日")</f>
        <v/>
      </c>
      <c r="AF24" s="228" t="str">
        <f t="shared" ref="AF24" si="0">IF(F24="","",DATEDIF(AR24,$AR$17,"y"))</f>
        <v/>
      </c>
      <c r="AG24" s="229"/>
      <c r="AH24" s="229"/>
      <c r="AI24" s="230"/>
      <c r="AR24" s="1" t="e">
        <f>DATEVALUE(CONCATENATE(U24,Y24,Z24,AB24,AC24,AE24))</f>
        <v>#VALUE!</v>
      </c>
      <c r="BH24" s="1" t="s">
        <v>69</v>
      </c>
      <c r="BP24" s="1">
        <v>14</v>
      </c>
      <c r="BR24" s="1">
        <v>14</v>
      </c>
    </row>
    <row r="25" spans="1:83" ht="13.15" customHeight="1" x14ac:dyDescent="0.15">
      <c r="A25" s="178"/>
      <c r="B25" s="179"/>
      <c r="C25" s="179"/>
      <c r="D25" s="179"/>
      <c r="E25" s="220"/>
      <c r="F25" s="221"/>
      <c r="G25" s="179"/>
      <c r="H25" s="179"/>
      <c r="I25" s="179"/>
      <c r="J25" s="179"/>
      <c r="K25" s="179"/>
      <c r="L25" s="179"/>
      <c r="M25" s="179"/>
      <c r="N25" s="179"/>
      <c r="O25" s="179"/>
      <c r="P25" s="220"/>
      <c r="Q25" s="225"/>
      <c r="R25" s="226"/>
      <c r="S25" s="226"/>
      <c r="T25" s="227"/>
      <c r="U25" s="159"/>
      <c r="V25" s="160"/>
      <c r="W25" s="160"/>
      <c r="X25" s="160"/>
      <c r="Y25" s="192"/>
      <c r="Z25" s="179"/>
      <c r="AA25" s="179"/>
      <c r="AB25" s="192"/>
      <c r="AC25" s="179"/>
      <c r="AD25" s="179"/>
      <c r="AE25" s="193"/>
      <c r="AF25" s="231"/>
      <c r="AG25" s="232"/>
      <c r="AH25" s="232"/>
      <c r="AI25" s="233"/>
      <c r="BH25" s="1" t="s">
        <v>70</v>
      </c>
      <c r="BP25" s="1">
        <v>15</v>
      </c>
      <c r="BR25" s="1">
        <v>15</v>
      </c>
    </row>
    <row r="26" spans="1:83" ht="13.15" customHeight="1" x14ac:dyDescent="0.15">
      <c r="A26" s="218"/>
      <c r="B26" s="166"/>
      <c r="C26" s="166"/>
      <c r="D26" s="166"/>
      <c r="E26" s="219"/>
      <c r="F26" s="165"/>
      <c r="G26" s="166"/>
      <c r="H26" s="166"/>
      <c r="I26" s="166"/>
      <c r="J26" s="166"/>
      <c r="K26" s="166"/>
      <c r="L26" s="166"/>
      <c r="M26" s="166"/>
      <c r="N26" s="166"/>
      <c r="O26" s="166"/>
      <c r="P26" s="219"/>
      <c r="Q26" s="222"/>
      <c r="R26" s="223"/>
      <c r="S26" s="223"/>
      <c r="T26" s="224"/>
      <c r="U26" s="157"/>
      <c r="V26" s="158"/>
      <c r="W26" s="158"/>
      <c r="X26" s="158"/>
      <c r="Y26" s="142" t="str">
        <f>IF(F26="","","年")</f>
        <v/>
      </c>
      <c r="Z26" s="166"/>
      <c r="AA26" s="166"/>
      <c r="AB26" s="142" t="str">
        <f>IF(F26="","","月")</f>
        <v/>
      </c>
      <c r="AC26" s="166"/>
      <c r="AD26" s="166"/>
      <c r="AE26" s="144" t="str">
        <f>IF(F26="","","日")</f>
        <v/>
      </c>
      <c r="AF26" s="228" t="str">
        <f t="shared" ref="AF26" si="1">IF(F26="","",DATEDIF(AR26,$AR$17,"y"))</f>
        <v/>
      </c>
      <c r="AG26" s="229"/>
      <c r="AH26" s="229"/>
      <c r="AI26" s="230"/>
      <c r="AR26" s="1" t="e">
        <f>DATEVALUE(CONCATENATE(U26,Y26,Z26,AB26,AC26,AE26))</f>
        <v>#VALUE!</v>
      </c>
      <c r="BH26" s="1" t="s">
        <v>23</v>
      </c>
      <c r="BP26" s="1">
        <v>16</v>
      </c>
      <c r="BR26" s="1">
        <v>16</v>
      </c>
    </row>
    <row r="27" spans="1:83" ht="13.15" customHeight="1" x14ac:dyDescent="0.15">
      <c r="A27" s="178"/>
      <c r="B27" s="179"/>
      <c r="C27" s="179"/>
      <c r="D27" s="179"/>
      <c r="E27" s="220"/>
      <c r="F27" s="221"/>
      <c r="G27" s="179"/>
      <c r="H27" s="179"/>
      <c r="I27" s="179"/>
      <c r="J27" s="179"/>
      <c r="K27" s="179"/>
      <c r="L27" s="179"/>
      <c r="M27" s="179"/>
      <c r="N27" s="179"/>
      <c r="O27" s="179"/>
      <c r="P27" s="220"/>
      <c r="Q27" s="225"/>
      <c r="R27" s="226"/>
      <c r="S27" s="226"/>
      <c r="T27" s="227"/>
      <c r="U27" s="159"/>
      <c r="V27" s="160"/>
      <c r="W27" s="160"/>
      <c r="X27" s="160"/>
      <c r="Y27" s="192"/>
      <c r="Z27" s="179"/>
      <c r="AA27" s="179"/>
      <c r="AB27" s="192"/>
      <c r="AC27" s="179"/>
      <c r="AD27" s="179"/>
      <c r="AE27" s="193"/>
      <c r="AF27" s="231"/>
      <c r="AG27" s="232"/>
      <c r="AH27" s="232"/>
      <c r="AI27" s="233"/>
      <c r="BP27" s="1">
        <v>17</v>
      </c>
      <c r="BR27" s="1">
        <v>17</v>
      </c>
      <c r="BX27" s="7" t="s">
        <v>45</v>
      </c>
    </row>
    <row r="28" spans="1:83" x14ac:dyDescent="0.15">
      <c r="A28" s="218"/>
      <c r="B28" s="166"/>
      <c r="C28" s="166"/>
      <c r="D28" s="166"/>
      <c r="E28" s="219"/>
      <c r="F28" s="165"/>
      <c r="G28" s="166"/>
      <c r="H28" s="166"/>
      <c r="I28" s="166"/>
      <c r="J28" s="166"/>
      <c r="K28" s="166"/>
      <c r="L28" s="166"/>
      <c r="M28" s="166"/>
      <c r="N28" s="166"/>
      <c r="O28" s="166"/>
      <c r="P28" s="219"/>
      <c r="Q28" s="222"/>
      <c r="R28" s="223"/>
      <c r="S28" s="223"/>
      <c r="T28" s="224"/>
      <c r="U28" s="157"/>
      <c r="V28" s="158"/>
      <c r="W28" s="158"/>
      <c r="X28" s="158"/>
      <c r="Y28" s="142" t="str">
        <f>IF(F28="","","年")</f>
        <v/>
      </c>
      <c r="Z28" s="166"/>
      <c r="AA28" s="166"/>
      <c r="AB28" s="142" t="str">
        <f>IF(F28="","","月")</f>
        <v/>
      </c>
      <c r="AC28" s="166"/>
      <c r="AD28" s="166"/>
      <c r="AE28" s="144" t="str">
        <f>IF(F28="","","日")</f>
        <v/>
      </c>
      <c r="AF28" s="228" t="str">
        <f t="shared" ref="AF28" si="2">IF(F28="","",DATEDIF(AR28,$AR$17,"y"))</f>
        <v/>
      </c>
      <c r="AG28" s="229"/>
      <c r="AH28" s="229"/>
      <c r="AI28" s="230"/>
      <c r="AR28" s="1" t="e">
        <f>DATEVALUE(CONCATENATE(U28,Y28,Z28,AB28,AC28,AE28))</f>
        <v>#VALUE!</v>
      </c>
      <c r="BH28" s="1" t="s">
        <v>72</v>
      </c>
      <c r="BP28" s="1">
        <v>18</v>
      </c>
      <c r="BR28" s="1">
        <v>18</v>
      </c>
      <c r="BX28" s="1" t="s">
        <v>2</v>
      </c>
    </row>
    <row r="29" spans="1:83" ht="13.15" customHeight="1" x14ac:dyDescent="0.15">
      <c r="A29" s="178"/>
      <c r="B29" s="179"/>
      <c r="C29" s="179"/>
      <c r="D29" s="179"/>
      <c r="E29" s="220"/>
      <c r="F29" s="221"/>
      <c r="G29" s="179"/>
      <c r="H29" s="179"/>
      <c r="I29" s="179"/>
      <c r="J29" s="179"/>
      <c r="K29" s="179"/>
      <c r="L29" s="179"/>
      <c r="M29" s="179"/>
      <c r="N29" s="179"/>
      <c r="O29" s="179"/>
      <c r="P29" s="220"/>
      <c r="Q29" s="225"/>
      <c r="R29" s="226"/>
      <c r="S29" s="226"/>
      <c r="T29" s="227"/>
      <c r="U29" s="159"/>
      <c r="V29" s="160"/>
      <c r="W29" s="160"/>
      <c r="X29" s="160"/>
      <c r="Y29" s="192"/>
      <c r="Z29" s="179"/>
      <c r="AA29" s="179"/>
      <c r="AB29" s="192"/>
      <c r="AC29" s="179"/>
      <c r="AD29" s="179"/>
      <c r="AE29" s="193"/>
      <c r="AF29" s="231"/>
      <c r="AG29" s="232"/>
      <c r="AH29" s="232"/>
      <c r="AI29" s="233"/>
      <c r="BH29" s="1" t="s">
        <v>73</v>
      </c>
      <c r="BP29" s="1">
        <v>19</v>
      </c>
      <c r="BR29" s="1">
        <v>19</v>
      </c>
      <c r="BX29" s="1" t="s">
        <v>1</v>
      </c>
    </row>
    <row r="30" spans="1:83" x14ac:dyDescent="0.15">
      <c r="A30" s="218"/>
      <c r="B30" s="166"/>
      <c r="C30" s="166"/>
      <c r="D30" s="166"/>
      <c r="E30" s="219"/>
      <c r="F30" s="165"/>
      <c r="G30" s="166"/>
      <c r="H30" s="166"/>
      <c r="I30" s="166"/>
      <c r="J30" s="166"/>
      <c r="K30" s="166"/>
      <c r="L30" s="166"/>
      <c r="M30" s="166"/>
      <c r="N30" s="166"/>
      <c r="O30" s="166"/>
      <c r="P30" s="219"/>
      <c r="Q30" s="222"/>
      <c r="R30" s="223"/>
      <c r="S30" s="223"/>
      <c r="T30" s="224"/>
      <c r="U30" s="157"/>
      <c r="V30" s="158"/>
      <c r="W30" s="158"/>
      <c r="X30" s="158"/>
      <c r="Y30" s="142" t="str">
        <f>IF(F30="","","年")</f>
        <v/>
      </c>
      <c r="Z30" s="166"/>
      <c r="AA30" s="166"/>
      <c r="AB30" s="142" t="str">
        <f>IF(F30="","","月")</f>
        <v/>
      </c>
      <c r="AC30" s="166"/>
      <c r="AD30" s="166"/>
      <c r="AE30" s="144" t="str">
        <f>IF(F30="","","日")</f>
        <v/>
      </c>
      <c r="AF30" s="228" t="str">
        <f t="shared" ref="AF30" si="3">IF(F30="","",DATEDIF(AR30,$AR$17,"y"))</f>
        <v/>
      </c>
      <c r="AG30" s="229"/>
      <c r="AH30" s="229"/>
      <c r="AI30" s="230"/>
      <c r="AR30" s="1" t="e">
        <f>DATEVALUE(CONCATENATE(U30,Y30,Z30,AB30,AC30,AE30))</f>
        <v>#VALUE!</v>
      </c>
      <c r="BH30" s="1" t="s">
        <v>74</v>
      </c>
      <c r="BP30" s="1">
        <v>20</v>
      </c>
      <c r="BR30" s="1">
        <v>20</v>
      </c>
      <c r="BX30" s="1" t="s">
        <v>0</v>
      </c>
    </row>
    <row r="31" spans="1:83" ht="13.15" customHeight="1" x14ac:dyDescent="0.15">
      <c r="A31" s="178"/>
      <c r="B31" s="179"/>
      <c r="C31" s="179"/>
      <c r="D31" s="179"/>
      <c r="E31" s="220"/>
      <c r="F31" s="221"/>
      <c r="G31" s="179"/>
      <c r="H31" s="179"/>
      <c r="I31" s="179"/>
      <c r="J31" s="179"/>
      <c r="K31" s="179"/>
      <c r="L31" s="179"/>
      <c r="M31" s="179"/>
      <c r="N31" s="179"/>
      <c r="O31" s="179"/>
      <c r="P31" s="220"/>
      <c r="Q31" s="225"/>
      <c r="R31" s="226"/>
      <c r="S31" s="226"/>
      <c r="T31" s="227"/>
      <c r="U31" s="159"/>
      <c r="V31" s="160"/>
      <c r="W31" s="160"/>
      <c r="X31" s="160"/>
      <c r="Y31" s="192"/>
      <c r="Z31" s="179"/>
      <c r="AA31" s="179"/>
      <c r="AB31" s="192"/>
      <c r="AC31" s="179"/>
      <c r="AD31" s="179"/>
      <c r="AE31" s="193"/>
      <c r="AF31" s="231"/>
      <c r="AG31" s="232"/>
      <c r="AH31" s="232"/>
      <c r="AI31" s="233"/>
      <c r="BH31" s="1" t="s">
        <v>75</v>
      </c>
      <c r="BP31" s="1">
        <v>21</v>
      </c>
      <c r="BR31" s="1">
        <v>21</v>
      </c>
    </row>
    <row r="32" spans="1:83" x14ac:dyDescent="0.15">
      <c r="A32" s="218"/>
      <c r="B32" s="166"/>
      <c r="C32" s="166"/>
      <c r="D32" s="166"/>
      <c r="E32" s="219"/>
      <c r="F32" s="165"/>
      <c r="G32" s="166"/>
      <c r="H32" s="166"/>
      <c r="I32" s="166"/>
      <c r="J32" s="166"/>
      <c r="K32" s="166"/>
      <c r="L32" s="166"/>
      <c r="M32" s="166"/>
      <c r="N32" s="166"/>
      <c r="O32" s="166"/>
      <c r="P32" s="219"/>
      <c r="Q32" s="222"/>
      <c r="R32" s="223"/>
      <c r="S32" s="223"/>
      <c r="T32" s="224"/>
      <c r="U32" s="157"/>
      <c r="V32" s="158"/>
      <c r="W32" s="158"/>
      <c r="X32" s="158"/>
      <c r="Y32" s="142" t="str">
        <f>IF(F32="","","年")</f>
        <v/>
      </c>
      <c r="Z32" s="166"/>
      <c r="AA32" s="166"/>
      <c r="AB32" s="142" t="str">
        <f>IF(F32="","","月")</f>
        <v/>
      </c>
      <c r="AC32" s="166"/>
      <c r="AD32" s="166"/>
      <c r="AE32" s="144" t="str">
        <f>IF(F32="","","日")</f>
        <v/>
      </c>
      <c r="AF32" s="228" t="str">
        <f t="shared" ref="AF32" si="4">IF(F32="","",DATEDIF(AR32,$AR$17,"y"))</f>
        <v/>
      </c>
      <c r="AG32" s="229"/>
      <c r="AH32" s="229"/>
      <c r="AI32" s="230"/>
      <c r="AR32" s="1" t="e">
        <f>DATEVALUE(CONCATENATE(U32,Y32,Z32,AB32,AC32,AE32))</f>
        <v>#VALUE!</v>
      </c>
      <c r="BP32" s="1">
        <v>24</v>
      </c>
      <c r="BR32" s="1">
        <v>24</v>
      </c>
    </row>
    <row r="33" spans="1:70" x14ac:dyDescent="0.15">
      <c r="A33" s="88"/>
      <c r="B33" s="89"/>
      <c r="C33" s="89"/>
      <c r="D33" s="89"/>
      <c r="E33" s="214"/>
      <c r="F33" s="98"/>
      <c r="G33" s="89"/>
      <c r="H33" s="89"/>
      <c r="I33" s="89"/>
      <c r="J33" s="89"/>
      <c r="K33" s="89"/>
      <c r="L33" s="89"/>
      <c r="M33" s="89"/>
      <c r="N33" s="89"/>
      <c r="O33" s="89"/>
      <c r="P33" s="214"/>
      <c r="Q33" s="234"/>
      <c r="R33" s="235"/>
      <c r="S33" s="235"/>
      <c r="T33" s="236"/>
      <c r="U33" s="237"/>
      <c r="V33" s="238"/>
      <c r="W33" s="238"/>
      <c r="X33" s="238"/>
      <c r="Y33" s="93"/>
      <c r="Z33" s="89"/>
      <c r="AA33" s="89"/>
      <c r="AB33" s="93"/>
      <c r="AC33" s="89"/>
      <c r="AD33" s="89"/>
      <c r="AE33" s="145"/>
      <c r="AF33" s="134"/>
      <c r="AG33" s="135"/>
      <c r="AH33" s="135"/>
      <c r="AI33" s="171"/>
      <c r="BP33" s="1">
        <v>25</v>
      </c>
      <c r="BR33" s="1">
        <v>25</v>
      </c>
    </row>
    <row r="34" spans="1:70" ht="13.5" customHeight="1" x14ac:dyDescent="0.15">
      <c r="A34" s="243" t="s">
        <v>85</v>
      </c>
      <c r="B34" s="244"/>
      <c r="C34" s="244"/>
      <c r="D34" s="244"/>
      <c r="E34" s="244"/>
      <c r="F34" s="31"/>
      <c r="G34" s="31"/>
      <c r="H34" s="31"/>
      <c r="I34" s="31"/>
      <c r="J34" s="31"/>
      <c r="K34" s="31"/>
      <c r="L34" s="31"/>
      <c r="M34" s="31"/>
      <c r="N34" s="31"/>
      <c r="O34" s="31"/>
      <c r="P34" s="31"/>
      <c r="Q34" s="243" t="s">
        <v>86</v>
      </c>
      <c r="R34" s="244"/>
      <c r="S34" s="244"/>
      <c r="T34" s="244"/>
      <c r="U34" s="244"/>
      <c r="V34" s="244"/>
      <c r="W34" s="244"/>
      <c r="X34" s="70"/>
      <c r="Y34" s="30"/>
      <c r="Z34" s="31"/>
      <c r="AA34" s="31"/>
      <c r="AB34" s="30"/>
      <c r="AC34" s="31"/>
      <c r="AD34" s="31"/>
      <c r="AE34" s="30"/>
      <c r="AF34" s="32"/>
      <c r="AG34" s="32"/>
      <c r="AH34" s="32"/>
      <c r="AI34" s="64"/>
      <c r="AJ34" s="16"/>
    </row>
    <row r="35" spans="1:70" ht="13.5" customHeight="1" x14ac:dyDescent="0.15">
      <c r="A35" s="245"/>
      <c r="B35" s="246"/>
      <c r="C35" s="246"/>
      <c r="D35" s="246"/>
      <c r="E35" s="246"/>
      <c r="F35" s="34"/>
      <c r="G35" s="34"/>
      <c r="H35" s="34"/>
      <c r="I35" s="34"/>
      <c r="J35" s="34"/>
      <c r="K35" s="34"/>
      <c r="L35" s="34"/>
      <c r="M35" s="34"/>
      <c r="N35" s="34"/>
      <c r="O35" s="34"/>
      <c r="P35" s="34"/>
      <c r="Q35" s="245"/>
      <c r="R35" s="246"/>
      <c r="S35" s="246"/>
      <c r="T35" s="246"/>
      <c r="U35" s="246"/>
      <c r="V35" s="246"/>
      <c r="W35" s="246"/>
      <c r="X35" s="34"/>
      <c r="Y35" s="34"/>
      <c r="Z35" s="34"/>
      <c r="AA35" s="34"/>
      <c r="AB35" s="34"/>
      <c r="AC35" s="34"/>
      <c r="AD35" s="34"/>
      <c r="AE35" s="34"/>
      <c r="AF35" s="34"/>
      <c r="AG35" s="34"/>
      <c r="AH35" s="34"/>
      <c r="AI35" s="39"/>
      <c r="BP35" s="1">
        <v>26</v>
      </c>
      <c r="BR35" s="1">
        <v>26</v>
      </c>
    </row>
    <row r="36" spans="1:70" x14ac:dyDescent="0.15">
      <c r="A36" s="66" t="str">
        <f>IF(OR($A$21="",$A$21="選択"),"",[1]料金マスター!B4)</f>
        <v/>
      </c>
      <c r="B36" s="67"/>
      <c r="C36" s="67"/>
      <c r="D36" s="67"/>
      <c r="E36" s="65" t="str">
        <f>IF(A36="","",COUNTIFS($AR$21:$AR$32,[1]料金マスター!J4,$AR$21:$AR$32,[1]料金マスター!K4))</f>
        <v/>
      </c>
      <c r="F36" s="65"/>
      <c r="G36" s="65"/>
      <c r="H36" s="40"/>
      <c r="I36" s="65" t="str">
        <f>IF(E36="","","×")</f>
        <v/>
      </c>
      <c r="J36" s="65"/>
      <c r="K36" s="42" t="str">
        <f>IF(A36="","",[1]料金マスター!C4)</f>
        <v/>
      </c>
      <c r="L36" s="42"/>
      <c r="M36" s="42"/>
      <c r="N36" s="34"/>
      <c r="O36" s="65" t="str">
        <f>IF(E36="","","=")</f>
        <v/>
      </c>
      <c r="P36" s="65"/>
      <c r="Q36" s="41" t="str">
        <f>IF(E36="","",E36*K36)</f>
        <v/>
      </c>
      <c r="R36" s="42"/>
      <c r="S36" s="42"/>
      <c r="T36" s="40"/>
      <c r="U36" s="34"/>
      <c r="V36" s="34"/>
      <c r="W36" s="34"/>
      <c r="X36" s="34"/>
      <c r="Y36" s="34"/>
      <c r="Z36" s="34"/>
      <c r="AA36" s="34"/>
      <c r="AB36" s="34"/>
      <c r="AC36" s="34"/>
      <c r="AD36" s="34"/>
      <c r="AE36" s="34"/>
      <c r="AF36" s="34"/>
      <c r="AG36" s="34"/>
      <c r="AH36" s="34"/>
      <c r="AI36" s="39"/>
      <c r="AS36" s="12"/>
      <c r="BP36" s="1">
        <v>27</v>
      </c>
      <c r="BR36" s="1">
        <v>27</v>
      </c>
    </row>
    <row r="37" spans="1:70" x14ac:dyDescent="0.15">
      <c r="A37" s="66"/>
      <c r="B37" s="67"/>
      <c r="C37" s="67"/>
      <c r="D37" s="67"/>
      <c r="E37" s="65"/>
      <c r="F37" s="65"/>
      <c r="G37" s="65"/>
      <c r="H37" s="40" t="str">
        <f>IF(E36="","","人")</f>
        <v/>
      </c>
      <c r="I37" s="65"/>
      <c r="J37" s="65"/>
      <c r="K37" s="42"/>
      <c r="L37" s="42"/>
      <c r="M37" s="42"/>
      <c r="N37" s="40" t="str">
        <f>IF(K36="","","円")</f>
        <v/>
      </c>
      <c r="O37" s="65"/>
      <c r="P37" s="65"/>
      <c r="Q37" s="41"/>
      <c r="R37" s="241" t="s">
        <v>46</v>
      </c>
      <c r="S37" s="241"/>
      <c r="T37" s="241"/>
      <c r="U37" s="241"/>
      <c r="V37" s="241"/>
      <c r="W37" s="241"/>
      <c r="X37" s="241"/>
      <c r="Y37" s="241"/>
      <c r="Z37" s="241"/>
      <c r="AA37" s="241"/>
      <c r="AB37" s="241"/>
      <c r="AC37" s="241"/>
      <c r="AD37" s="241"/>
      <c r="AE37" s="241"/>
      <c r="AF37" s="241"/>
      <c r="AG37" s="34"/>
      <c r="AH37" s="34"/>
      <c r="AI37" s="39"/>
      <c r="BP37" s="1">
        <v>28</v>
      </c>
      <c r="BR37" s="1">
        <v>28</v>
      </c>
    </row>
    <row r="38" spans="1:70" ht="13.15" customHeight="1" x14ac:dyDescent="0.15">
      <c r="A38" s="49" t="str">
        <f>IF(OR($A$21="",$A$21="選択"),"",[1]料金マスター!B5)</f>
        <v/>
      </c>
      <c r="B38" s="50"/>
      <c r="C38" s="50"/>
      <c r="D38" s="50"/>
      <c r="E38" s="65" t="str">
        <f>IF(A38="","",COUNTIFS($AR$21:$AR$32,[1]料金マスター!J5,$AR$21:$AR$32,[1]料金マスター!K5))</f>
        <v/>
      </c>
      <c r="F38" s="65"/>
      <c r="G38" s="65"/>
      <c r="H38" s="40"/>
      <c r="I38" s="65" t="str">
        <f>IF(E38="","","×")</f>
        <v/>
      </c>
      <c r="J38" s="65"/>
      <c r="K38" s="42" t="str">
        <f>IF(A38="","",[1]料金マスター!C5)</f>
        <v/>
      </c>
      <c r="L38" s="42"/>
      <c r="M38" s="42"/>
      <c r="N38" s="34"/>
      <c r="O38" s="35" t="str">
        <f>IF(E38="","","=")</f>
        <v/>
      </c>
      <c r="P38" s="35"/>
      <c r="Q38" s="41" t="str">
        <f>IF(E38="","",E38*K38)</f>
        <v/>
      </c>
      <c r="R38" s="241"/>
      <c r="S38" s="241"/>
      <c r="T38" s="241"/>
      <c r="U38" s="241"/>
      <c r="V38" s="241"/>
      <c r="W38" s="241"/>
      <c r="X38" s="241"/>
      <c r="Y38" s="241"/>
      <c r="Z38" s="241"/>
      <c r="AA38" s="241"/>
      <c r="AB38" s="241"/>
      <c r="AC38" s="241"/>
      <c r="AD38" s="241"/>
      <c r="AE38" s="241"/>
      <c r="AF38" s="241"/>
      <c r="AG38" s="34"/>
      <c r="AH38" s="34"/>
      <c r="AI38" s="39"/>
      <c r="BP38" s="1">
        <v>29</v>
      </c>
      <c r="BR38" s="1">
        <v>29</v>
      </c>
    </row>
    <row r="39" spans="1:70" x14ac:dyDescent="0.15">
      <c r="A39" s="49"/>
      <c r="B39" s="50"/>
      <c r="C39" s="50"/>
      <c r="D39" s="50"/>
      <c r="E39" s="65"/>
      <c r="F39" s="65"/>
      <c r="G39" s="65"/>
      <c r="H39" s="40" t="str">
        <f>IF(E38="","","人")</f>
        <v/>
      </c>
      <c r="I39" s="65"/>
      <c r="J39" s="65"/>
      <c r="K39" s="42"/>
      <c r="L39" s="42"/>
      <c r="M39" s="42"/>
      <c r="N39" s="40" t="str">
        <f>IF(K38="","","円")</f>
        <v/>
      </c>
      <c r="O39" s="35"/>
      <c r="P39" s="35"/>
      <c r="Q39" s="41"/>
      <c r="R39" s="42"/>
      <c r="S39" s="42"/>
      <c r="T39" s="44" t="str">
        <f>IF(Q38="","","円")</f>
        <v/>
      </c>
      <c r="U39" s="45"/>
      <c r="V39" s="45"/>
      <c r="W39" s="45"/>
      <c r="X39" s="45"/>
      <c r="Y39" s="45"/>
      <c r="Z39" s="45"/>
      <c r="AA39" s="45"/>
      <c r="AB39" s="45"/>
      <c r="AC39" s="45"/>
      <c r="AD39" s="45"/>
      <c r="AE39" s="45"/>
      <c r="AF39" s="45"/>
      <c r="AG39" s="45"/>
      <c r="AH39" s="34"/>
      <c r="AI39" s="39"/>
      <c r="BP39" s="1">
        <v>30</v>
      </c>
      <c r="BR39" s="1">
        <v>30</v>
      </c>
    </row>
    <row r="40" spans="1:70" x14ac:dyDescent="0.15">
      <c r="A40" s="46" t="str">
        <f>IF(OR($A$21="",$A$21="選択"),"",[1]料金マスター!B6)</f>
        <v/>
      </c>
      <c r="B40" s="47"/>
      <c r="C40" s="47"/>
      <c r="D40" s="47"/>
      <c r="E40" s="34" t="str">
        <f>IF(A40="","",COUNTIFS($AR$21:$AR$32,[1]料金マスター!J6,$AR$21:$AR$32,[1]料金マスター!K6))</f>
        <v/>
      </c>
      <c r="F40" s="34"/>
      <c r="G40" s="34"/>
      <c r="H40" s="40"/>
      <c r="I40" s="34" t="str">
        <f>IF(E40="","","×")</f>
        <v/>
      </c>
      <c r="J40" s="34"/>
      <c r="K40" s="42" t="str">
        <f>IF(A40="","",[1]料金マスター!C6)</f>
        <v/>
      </c>
      <c r="L40" s="42"/>
      <c r="M40" s="42"/>
      <c r="N40" s="34"/>
      <c r="O40" s="34" t="str">
        <f>IF(E40="","","=")</f>
        <v/>
      </c>
      <c r="P40" s="34"/>
      <c r="Q40" s="41" t="str">
        <f>IF(E40="","",E40*K40)</f>
        <v/>
      </c>
      <c r="R40" s="42"/>
      <c r="S40" s="42"/>
      <c r="T40" s="44"/>
      <c r="U40" s="45"/>
      <c r="V40" s="45"/>
      <c r="W40" s="45"/>
      <c r="X40" s="45"/>
      <c r="Y40" s="45"/>
      <c r="Z40" s="45"/>
      <c r="AA40" s="45"/>
      <c r="AB40" s="45"/>
      <c r="AC40" s="45"/>
      <c r="AD40" s="45"/>
      <c r="AE40" s="45"/>
      <c r="AF40" s="45"/>
      <c r="AG40" s="45"/>
      <c r="AH40" s="34"/>
      <c r="AI40" s="39"/>
      <c r="BP40" s="1">
        <v>31</v>
      </c>
      <c r="BR40" s="1">
        <v>31</v>
      </c>
    </row>
    <row r="41" spans="1:70" ht="13.5" customHeight="1" x14ac:dyDescent="0.15">
      <c r="A41" s="46"/>
      <c r="B41" s="47"/>
      <c r="C41" s="47"/>
      <c r="D41" s="47"/>
      <c r="E41" s="34"/>
      <c r="F41" s="34"/>
      <c r="G41" s="34"/>
      <c r="H41" s="40" t="str">
        <f>IF(E40="","","人")</f>
        <v/>
      </c>
      <c r="I41" s="34"/>
      <c r="J41" s="34"/>
      <c r="K41" s="42"/>
      <c r="L41" s="42"/>
      <c r="M41" s="42"/>
      <c r="N41" s="40" t="str">
        <f>IF(K40="","","円")</f>
        <v/>
      </c>
      <c r="O41" s="34"/>
      <c r="P41" s="34"/>
      <c r="Q41" s="48"/>
      <c r="R41" s="240" t="s">
        <v>89</v>
      </c>
      <c r="S41" s="240"/>
      <c r="T41" s="240"/>
      <c r="U41" s="247">
        <v>2026</v>
      </c>
      <c r="V41" s="247"/>
      <c r="W41" s="247"/>
      <c r="X41" s="239" t="s">
        <v>26</v>
      </c>
      <c r="Y41" s="248"/>
      <c r="Z41" s="248"/>
      <c r="AA41" s="248"/>
      <c r="AB41" s="239" t="s">
        <v>25</v>
      </c>
      <c r="AC41" s="248"/>
      <c r="AD41" s="248"/>
      <c r="AE41" s="248"/>
      <c r="AF41" s="239" t="s">
        <v>87</v>
      </c>
      <c r="AG41" s="45"/>
      <c r="AH41" s="34"/>
      <c r="AI41" s="39"/>
      <c r="BR41" s="1">
        <v>32</v>
      </c>
    </row>
    <row r="42" spans="1:70" ht="13.5" customHeight="1" x14ac:dyDescent="0.15">
      <c r="A42" s="49" t="str">
        <f>IF(OR($A$21="",$A$21="選択"),"",[1]料金マスター!B7)</f>
        <v/>
      </c>
      <c r="B42" s="50"/>
      <c r="C42" s="50"/>
      <c r="D42" s="50"/>
      <c r="E42" s="34" t="str">
        <f>IF(A42="","",COUNTIFS($AR$21:$AR$32,[1]料金マスター!J7,$AR$21:$AR$32,[1]料金マスター!K7))</f>
        <v/>
      </c>
      <c r="F42" s="34"/>
      <c r="G42" s="34"/>
      <c r="H42" s="40"/>
      <c r="I42" s="34" t="str">
        <f>IF(E42="","","×")</f>
        <v/>
      </c>
      <c r="J42" s="34"/>
      <c r="K42" s="42" t="str">
        <f>IF(A42="","",[1]料金マスター!C7)</f>
        <v/>
      </c>
      <c r="L42" s="42"/>
      <c r="M42" s="42"/>
      <c r="N42" s="34"/>
      <c r="O42" s="34" t="str">
        <f>IF(E42="","","=")</f>
        <v/>
      </c>
      <c r="P42" s="34"/>
      <c r="Q42" s="41" t="str">
        <f>IF(E42="","",E42*K42)</f>
        <v/>
      </c>
      <c r="R42" s="240"/>
      <c r="S42" s="240"/>
      <c r="T42" s="240"/>
      <c r="U42" s="247"/>
      <c r="V42" s="247"/>
      <c r="W42" s="247"/>
      <c r="X42" s="239"/>
      <c r="Y42" s="248"/>
      <c r="Z42" s="248"/>
      <c r="AA42" s="248"/>
      <c r="AB42" s="239"/>
      <c r="AC42" s="248"/>
      <c r="AD42" s="248"/>
      <c r="AE42" s="248"/>
      <c r="AF42" s="239"/>
      <c r="AG42" s="45"/>
      <c r="AH42" s="34"/>
      <c r="AI42" s="39"/>
      <c r="BR42" s="1">
        <v>33</v>
      </c>
    </row>
    <row r="43" spans="1:70" ht="18" customHeight="1" x14ac:dyDescent="0.15">
      <c r="A43" s="243" t="s">
        <v>88</v>
      </c>
      <c r="B43" s="244"/>
      <c r="C43" s="244"/>
      <c r="D43" s="244"/>
      <c r="E43" s="37"/>
      <c r="F43" s="37"/>
      <c r="G43" s="37"/>
      <c r="H43" s="38" t="str">
        <f>IF(E42="","","人")</f>
        <v/>
      </c>
      <c r="I43" s="37"/>
      <c r="J43" s="37"/>
      <c r="K43" s="51"/>
      <c r="L43" s="51"/>
      <c r="M43" s="51"/>
      <c r="N43" s="38" t="str">
        <f>IF(K42="","","円")</f>
        <v/>
      </c>
      <c r="O43" s="37"/>
      <c r="P43" s="52"/>
      <c r="Q43" s="41"/>
      <c r="R43" s="43"/>
      <c r="S43" s="42"/>
      <c r="T43" s="44"/>
      <c r="U43" s="45"/>
      <c r="V43" s="43"/>
      <c r="W43" s="43"/>
      <c r="X43" s="43"/>
      <c r="Y43" s="43"/>
      <c r="Z43" s="43"/>
      <c r="AA43" s="43"/>
      <c r="AB43" s="43"/>
      <c r="AC43" s="43"/>
      <c r="AD43" s="43"/>
      <c r="AE43" s="43"/>
      <c r="AF43" s="43"/>
      <c r="AG43" s="43"/>
      <c r="AH43" s="34"/>
      <c r="AI43" s="39"/>
      <c r="BR43" s="1">
        <v>34</v>
      </c>
    </row>
    <row r="44" spans="1:70" x14ac:dyDescent="0.15">
      <c r="A44" s="53" t="str">
        <f>IF(OR($A$21="",$A$21="選択"),"",[1]料金マスター!B8)</f>
        <v/>
      </c>
      <c r="B44" s="54"/>
      <c r="C44" s="54"/>
      <c r="D44" s="54"/>
      <c r="E44" s="55" t="str">
        <f>IF(A44="","",COUNTIFS($AR$21:$AR$32,[1]料金マスター!J8,$AR$21:$AR$32,[1]料金マスター!K8))</f>
        <v/>
      </c>
      <c r="F44" s="55"/>
      <c r="G44" s="55"/>
      <c r="H44" s="40"/>
      <c r="I44" s="34" t="str">
        <f>IF(E44="","","×")</f>
        <v/>
      </c>
      <c r="J44" s="34"/>
      <c r="K44" s="42" t="str">
        <f>IF(A44="","",[1]料金マスター!C8)</f>
        <v/>
      </c>
      <c r="L44" s="42"/>
      <c r="M44" s="42"/>
      <c r="N44" s="34"/>
      <c r="O44" s="34" t="str">
        <f>IF(E44="","","=")</f>
        <v/>
      </c>
      <c r="P44" s="34"/>
      <c r="Q44" s="41" t="str">
        <f>IF(E44="","",E44*K44)</f>
        <v/>
      </c>
      <c r="R44" s="241" t="s">
        <v>47</v>
      </c>
      <c r="S44" s="241"/>
      <c r="T44" s="241"/>
      <c r="U44" s="241"/>
      <c r="V44" s="241"/>
      <c r="W44" s="43"/>
      <c r="X44" s="43"/>
      <c r="Y44" s="43"/>
      <c r="Z44" s="43"/>
      <c r="AA44" s="45"/>
      <c r="AB44" s="45"/>
      <c r="AC44" s="45"/>
      <c r="AD44" s="45"/>
      <c r="AE44" s="45"/>
      <c r="AF44" s="45"/>
      <c r="AG44" s="45"/>
      <c r="AH44" s="34"/>
      <c r="AI44" s="39"/>
      <c r="BR44" s="1">
        <v>35</v>
      </c>
    </row>
    <row r="45" spans="1:70" x14ac:dyDescent="0.15">
      <c r="A45" s="53"/>
      <c r="B45" s="54"/>
      <c r="C45" s="54"/>
      <c r="D45" s="54"/>
      <c r="E45" s="55"/>
      <c r="F45" s="55"/>
      <c r="G45" s="55"/>
      <c r="H45" s="40" t="str">
        <f>IF(E44="","","人")</f>
        <v/>
      </c>
      <c r="I45" s="34"/>
      <c r="J45" s="34"/>
      <c r="K45" s="42"/>
      <c r="L45" s="42"/>
      <c r="M45" s="42"/>
      <c r="N45" s="40" t="str">
        <f>IF(K44="","","円")</f>
        <v/>
      </c>
      <c r="O45" s="34"/>
      <c r="P45" s="34"/>
      <c r="Q45" s="41"/>
      <c r="R45" s="241"/>
      <c r="S45" s="241"/>
      <c r="T45" s="241"/>
      <c r="U45" s="241"/>
      <c r="V45" s="241"/>
      <c r="W45" s="43"/>
      <c r="X45" s="43"/>
      <c r="Y45" s="43"/>
      <c r="Z45" s="43"/>
      <c r="AA45" s="43"/>
      <c r="AB45" s="43"/>
      <c r="AC45" s="43"/>
      <c r="AD45" s="43"/>
      <c r="AE45" s="43"/>
      <c r="AF45" s="43"/>
      <c r="AG45" s="43"/>
      <c r="AH45" s="34"/>
      <c r="AI45" s="39"/>
      <c r="BR45" s="1">
        <v>36</v>
      </c>
    </row>
    <row r="46" spans="1:70" x14ac:dyDescent="0.15">
      <c r="A46" s="53" t="str">
        <f>IF(OR($A$21="",$A$21="選択"),"",[1]料金マスター!B9)</f>
        <v/>
      </c>
      <c r="B46" s="54"/>
      <c r="C46" s="54"/>
      <c r="D46" s="54"/>
      <c r="E46" s="55" t="str">
        <f>IF(A46="","",COUNTIFS($AR$21:$AR$32,[1]料金マスター!J9,$AR$21:$AR$32,[1]料金マスター!K9))</f>
        <v/>
      </c>
      <c r="F46" s="55"/>
      <c r="G46" s="55"/>
      <c r="H46" s="40"/>
      <c r="I46" s="34" t="str">
        <f>IF(E46="","","×")</f>
        <v/>
      </c>
      <c r="J46" s="34"/>
      <c r="K46" s="56" t="str">
        <f>IF(A46="","",[1]料金マスター!C9)</f>
        <v/>
      </c>
      <c r="L46" s="56"/>
      <c r="M46" s="56"/>
      <c r="N46" s="34"/>
      <c r="O46" s="65" t="str">
        <f>IF(E46="","","=")</f>
        <v/>
      </c>
      <c r="P46" s="69"/>
      <c r="Q46" s="57" t="str">
        <f>IF(E46="","",E46*K46)</f>
        <v/>
      </c>
      <c r="R46" s="65"/>
      <c r="S46" s="65"/>
      <c r="T46" s="65"/>
      <c r="U46" s="65"/>
      <c r="V46" s="65"/>
      <c r="W46" s="43"/>
      <c r="X46" s="43"/>
      <c r="Y46" s="43"/>
      <c r="Z46" s="43"/>
      <c r="AA46" s="43"/>
      <c r="AB46" s="43"/>
      <c r="AC46" s="43"/>
      <c r="AD46" s="43"/>
      <c r="AE46" s="43"/>
      <c r="AF46" s="43"/>
      <c r="AG46" s="43"/>
      <c r="AH46" s="34"/>
      <c r="AI46" s="39"/>
      <c r="BR46" s="1">
        <v>37</v>
      </c>
    </row>
    <row r="47" spans="1:70" ht="15" customHeight="1" x14ac:dyDescent="0.15">
      <c r="A47" s="53"/>
      <c r="B47" s="54"/>
      <c r="C47" s="54"/>
      <c r="D47" s="54"/>
      <c r="E47" s="55"/>
      <c r="F47" s="55"/>
      <c r="G47" s="55"/>
      <c r="H47" s="40" t="str">
        <f>IF(E46="","","人")</f>
        <v/>
      </c>
      <c r="I47" s="34"/>
      <c r="J47" s="34"/>
      <c r="K47" s="56"/>
      <c r="L47" s="56"/>
      <c r="M47" s="56"/>
      <c r="N47" s="40" t="str">
        <f>IF(K46="","","円")</f>
        <v/>
      </c>
      <c r="O47" s="65"/>
      <c r="P47" s="69"/>
      <c r="Q47" s="57"/>
      <c r="R47" s="43"/>
      <c r="S47" s="56"/>
      <c r="T47" s="44"/>
      <c r="U47" s="45"/>
      <c r="V47" s="43"/>
      <c r="W47" s="45"/>
      <c r="X47" s="45"/>
      <c r="Y47" s="45"/>
      <c r="Z47" s="45"/>
      <c r="AA47" s="45"/>
      <c r="AB47" s="45"/>
      <c r="AC47" s="45"/>
      <c r="AD47" s="45"/>
      <c r="AE47" s="45"/>
      <c r="AF47" s="45"/>
      <c r="AG47" s="45"/>
      <c r="AH47" s="241" t="s">
        <v>48</v>
      </c>
      <c r="AI47" s="242"/>
      <c r="BR47" s="1">
        <v>38</v>
      </c>
    </row>
    <row r="48" spans="1:70" ht="15" customHeight="1" x14ac:dyDescent="0.15">
      <c r="A48" s="36" t="str">
        <f>IF(A36="","","合計")</f>
        <v/>
      </c>
      <c r="B48" s="34"/>
      <c r="C48" s="34"/>
      <c r="D48" s="34"/>
      <c r="E48" s="34" t="str">
        <f>IF(A36="","",SUM(E36:G47))</f>
        <v/>
      </c>
      <c r="F48" s="34"/>
      <c r="G48" s="34"/>
      <c r="H48" s="34"/>
      <c r="I48" s="34" t="str">
        <f>IF(A36="","","被保険者")</f>
        <v/>
      </c>
      <c r="J48" s="34"/>
      <c r="K48" s="34"/>
      <c r="L48" s="34"/>
      <c r="M48" s="34" t="str">
        <f>IF(A36="","",COUNTIF($A$21:$E$32,"被保険者"))</f>
        <v/>
      </c>
      <c r="N48" s="34"/>
      <c r="O48" s="40" t="str">
        <f>IF(M48="","","人")</f>
        <v/>
      </c>
      <c r="P48" s="58"/>
      <c r="Q48" s="59" t="str">
        <f>IF(A36="","",SUM(Q36:S47))</f>
        <v/>
      </c>
      <c r="R48" s="34"/>
      <c r="S48" s="34"/>
      <c r="T48" s="34"/>
      <c r="U48" s="34"/>
      <c r="V48" s="34"/>
      <c r="W48" s="34"/>
      <c r="X48" s="34"/>
      <c r="Y48" s="34"/>
      <c r="Z48" s="34"/>
      <c r="AA48" s="34"/>
      <c r="AB48" s="34"/>
      <c r="AC48" s="34"/>
      <c r="AD48" s="34"/>
      <c r="AE48" s="34"/>
      <c r="AF48" s="34"/>
      <c r="AG48" s="34"/>
      <c r="AH48" s="241"/>
      <c r="AI48" s="242"/>
      <c r="BR48" s="1">
        <v>39</v>
      </c>
    </row>
    <row r="49" spans="1:70" x14ac:dyDescent="0.15">
      <c r="A49" s="60"/>
      <c r="B49" s="61"/>
      <c r="C49" s="61"/>
      <c r="D49" s="61"/>
      <c r="E49" s="61"/>
      <c r="F49" s="61"/>
      <c r="G49" s="61"/>
      <c r="H49" s="62" t="str">
        <f>IF(E48="","","人")</f>
        <v/>
      </c>
      <c r="I49" s="61" t="str">
        <f>IF(A36="","","被扶養者")</f>
        <v/>
      </c>
      <c r="J49" s="61"/>
      <c r="K49" s="61"/>
      <c r="L49" s="61"/>
      <c r="M49" s="68" t="str">
        <f>IF(A36="","",COUNTIF($A$21:$E$32,"被扶養者"))</f>
        <v/>
      </c>
      <c r="N49" s="68"/>
      <c r="O49" s="62" t="str">
        <f>IF(M49="","","人")</f>
        <v/>
      </c>
      <c r="P49" s="63"/>
      <c r="Q49" s="60"/>
      <c r="R49" s="61"/>
      <c r="S49" s="61"/>
      <c r="T49" s="62" t="str">
        <f>IF(Q48="","","円")</f>
        <v/>
      </c>
      <c r="U49" s="61"/>
      <c r="V49" s="61"/>
      <c r="W49" s="61"/>
      <c r="X49" s="61"/>
      <c r="Y49" s="61"/>
      <c r="Z49" s="61"/>
      <c r="AA49" s="61"/>
      <c r="AB49" s="61"/>
      <c r="AC49" s="61"/>
      <c r="AD49" s="61"/>
      <c r="AE49" s="61"/>
      <c r="AF49" s="61"/>
      <c r="AG49" s="61"/>
      <c r="AH49" s="61"/>
      <c r="AI49" s="63"/>
      <c r="BR49" s="1">
        <v>40</v>
      </c>
    </row>
    <row r="50" spans="1:70" x14ac:dyDescent="0.1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BR50" s="1">
        <v>41</v>
      </c>
    </row>
    <row r="51" spans="1:70" ht="18" customHeight="1" x14ac:dyDescent="0.15">
      <c r="A51" s="22" t="s">
        <v>11</v>
      </c>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BR51" s="1">
        <v>42</v>
      </c>
    </row>
    <row r="52" spans="1:70" ht="18" customHeight="1" x14ac:dyDescent="0.15">
      <c r="A52" s="22"/>
      <c r="B52" s="23" t="s">
        <v>81</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BR52" s="1">
        <v>43</v>
      </c>
    </row>
    <row r="53" spans="1:70" ht="18" customHeight="1" x14ac:dyDescent="0.15">
      <c r="A53" s="22"/>
      <c r="B53" s="23" t="s">
        <v>90</v>
      </c>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BR53" s="1">
        <v>44</v>
      </c>
    </row>
    <row r="54" spans="1:70" ht="18" customHeight="1" x14ac:dyDescent="0.15">
      <c r="A54" s="22"/>
      <c r="B54" s="23" t="s">
        <v>82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BR54" s="1">
        <v>45</v>
      </c>
    </row>
    <row r="55" spans="1:70" ht="18" customHeight="1" x14ac:dyDescent="0.15">
      <c r="A55" s="22"/>
      <c r="B55" s="23" t="s">
        <v>83</v>
      </c>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BR55" s="1">
        <v>46</v>
      </c>
    </row>
    <row r="56" spans="1:70" x14ac:dyDescent="0.15">
      <c r="A56" s="22"/>
      <c r="B56" s="23" t="s">
        <v>84</v>
      </c>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BR56" s="1">
        <v>47</v>
      </c>
    </row>
    <row r="57" spans="1:70" x14ac:dyDescent="0.15">
      <c r="B57" s="23"/>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BR57" s="1">
        <v>48</v>
      </c>
    </row>
    <row r="58" spans="1:70" x14ac:dyDescent="0.15">
      <c r="BR58" s="1">
        <v>49</v>
      </c>
    </row>
    <row r="59" spans="1:70" x14ac:dyDescent="0.15">
      <c r="BR59" s="1">
        <v>50</v>
      </c>
    </row>
    <row r="60" spans="1:70" x14ac:dyDescent="0.15">
      <c r="BR60" s="1">
        <v>51</v>
      </c>
    </row>
    <row r="61" spans="1:70" x14ac:dyDescent="0.15">
      <c r="BR61" s="1">
        <v>52</v>
      </c>
    </row>
    <row r="62" spans="1:70" x14ac:dyDescent="0.15">
      <c r="BR62" s="1">
        <v>53</v>
      </c>
    </row>
    <row r="63" spans="1:70" x14ac:dyDescent="0.15">
      <c r="BR63" s="1">
        <v>54</v>
      </c>
    </row>
    <row r="64" spans="1:70" x14ac:dyDescent="0.15">
      <c r="BR64" s="1">
        <v>55</v>
      </c>
    </row>
    <row r="65" spans="70:70" x14ac:dyDescent="0.15">
      <c r="BR65" s="1">
        <v>56</v>
      </c>
    </row>
    <row r="66" spans="70:70" x14ac:dyDescent="0.15">
      <c r="BR66" s="1">
        <v>57</v>
      </c>
    </row>
    <row r="67" spans="70:70" x14ac:dyDescent="0.15">
      <c r="BR67" s="1">
        <v>58</v>
      </c>
    </row>
    <row r="68" spans="70:70" x14ac:dyDescent="0.15">
      <c r="BR68" s="1">
        <v>59</v>
      </c>
    </row>
    <row r="69" spans="70:70" x14ac:dyDescent="0.15">
      <c r="BR69" s="1">
        <v>60</v>
      </c>
    </row>
    <row r="70" spans="70:70" x14ac:dyDescent="0.15">
      <c r="BR70" s="1">
        <v>61</v>
      </c>
    </row>
    <row r="71" spans="70:70" x14ac:dyDescent="0.15">
      <c r="BR71" s="1">
        <v>62</v>
      </c>
    </row>
    <row r="72" spans="70:70" x14ac:dyDescent="0.15">
      <c r="BR72" s="1">
        <v>63</v>
      </c>
    </row>
  </sheetData>
  <mergeCells count="106">
    <mergeCell ref="A34:E35"/>
    <mergeCell ref="A43:D43"/>
    <mergeCell ref="Q34:W35"/>
    <mergeCell ref="R44:V45"/>
    <mergeCell ref="U41:W42"/>
    <mergeCell ref="X41:X42"/>
    <mergeCell ref="Y41:AA42"/>
    <mergeCell ref="AB41:AB42"/>
    <mergeCell ref="AC41:AE42"/>
    <mergeCell ref="AF41:AF42"/>
    <mergeCell ref="R41:T42"/>
    <mergeCell ref="R37:AF38"/>
    <mergeCell ref="AH47:AI48"/>
    <mergeCell ref="Z32:AA33"/>
    <mergeCell ref="AB32:AB33"/>
    <mergeCell ref="AC32:AD33"/>
    <mergeCell ref="AE32:AE33"/>
    <mergeCell ref="AF32:AI33"/>
    <mergeCell ref="A32:E33"/>
    <mergeCell ref="F32:P33"/>
    <mergeCell ref="Q32:T33"/>
    <mergeCell ref="Y32:Y33"/>
    <mergeCell ref="U32:X33"/>
    <mergeCell ref="Z30:AA31"/>
    <mergeCell ref="AB30:AB31"/>
    <mergeCell ref="AC30:AD31"/>
    <mergeCell ref="AE30:AE31"/>
    <mergeCell ref="AF30:AI31"/>
    <mergeCell ref="A30:E31"/>
    <mergeCell ref="F30:P31"/>
    <mergeCell ref="Q30:T31"/>
    <mergeCell ref="U30:X31"/>
    <mergeCell ref="Y30:Y31"/>
    <mergeCell ref="Z28:AA29"/>
    <mergeCell ref="AB28:AB29"/>
    <mergeCell ref="AC28:AD29"/>
    <mergeCell ref="AE28:AE29"/>
    <mergeCell ref="AF28:AI29"/>
    <mergeCell ref="Z26:AA27"/>
    <mergeCell ref="AB26:AB27"/>
    <mergeCell ref="AC26:AD27"/>
    <mergeCell ref="AE26:AE27"/>
    <mergeCell ref="AF26:AI27"/>
    <mergeCell ref="A28:E29"/>
    <mergeCell ref="F28:P29"/>
    <mergeCell ref="Q28:T29"/>
    <mergeCell ref="A26:E27"/>
    <mergeCell ref="F26:P27"/>
    <mergeCell ref="Q26:T27"/>
    <mergeCell ref="U26:X27"/>
    <mergeCell ref="U28:X29"/>
    <mergeCell ref="Y28:Y29"/>
    <mergeCell ref="Y26:Y27"/>
    <mergeCell ref="Z24:AA25"/>
    <mergeCell ref="AB24:AB25"/>
    <mergeCell ref="AC24:AD25"/>
    <mergeCell ref="AE24:AE25"/>
    <mergeCell ref="AF24:AI25"/>
    <mergeCell ref="Z22:AA23"/>
    <mergeCell ref="AB22:AB23"/>
    <mergeCell ref="AC22:AD23"/>
    <mergeCell ref="AE22:AE23"/>
    <mergeCell ref="AF22:AI23"/>
    <mergeCell ref="A24:E25"/>
    <mergeCell ref="F24:P25"/>
    <mergeCell ref="Q24:T25"/>
    <mergeCell ref="A22:E23"/>
    <mergeCell ref="F22:P23"/>
    <mergeCell ref="Q22:T23"/>
    <mergeCell ref="U22:X23"/>
    <mergeCell ref="U24:X25"/>
    <mergeCell ref="Y24:Y25"/>
    <mergeCell ref="Y22:Y23"/>
    <mergeCell ref="AI16:AI18"/>
    <mergeCell ref="A19:AI19"/>
    <mergeCell ref="A20:E21"/>
    <mergeCell ref="F20:P21"/>
    <mergeCell ref="Q20:T21"/>
    <mergeCell ref="U20:AE21"/>
    <mergeCell ref="AF20:AI21"/>
    <mergeCell ref="U13:AI15"/>
    <mergeCell ref="A16:D18"/>
    <mergeCell ref="E16:T18"/>
    <mergeCell ref="U16:X18"/>
    <mergeCell ref="AC16:AC18"/>
    <mergeCell ref="AD16:AE18"/>
    <mergeCell ref="AF16:AF18"/>
    <mergeCell ref="AG16:AH18"/>
    <mergeCell ref="A13:D15"/>
    <mergeCell ref="E13:F15"/>
    <mergeCell ref="G13:J15"/>
    <mergeCell ref="K13:L15"/>
    <mergeCell ref="M13:R15"/>
    <mergeCell ref="S13:T15"/>
    <mergeCell ref="Y16:AB18"/>
    <mergeCell ref="A2:AI3"/>
    <mergeCell ref="AD7:AE7"/>
    <mergeCell ref="AG7:AH7"/>
    <mergeCell ref="A9:D10"/>
    <mergeCell ref="E9:T10"/>
    <mergeCell ref="U9:W12"/>
    <mergeCell ref="X9:AI12"/>
    <mergeCell ref="A11:D12"/>
    <mergeCell ref="E11:T12"/>
    <mergeCell ref="V7:X7"/>
    <mergeCell ref="Y7:AB7"/>
  </mergeCells>
  <phoneticPr fontId="2"/>
  <dataValidations count="9">
    <dataValidation type="list" allowBlank="1" showInputMessage="1" showErrorMessage="1" sqref="AD7:AE7" xr:uid="{00000000-0002-0000-0100-000003000000}">
      <formula1>$BN$11:$BN$13</formula1>
    </dataValidation>
    <dataValidation type="list" allowBlank="1" showInputMessage="1" showErrorMessage="1" sqref="AD16:AE18" xr:uid="{00000000-0002-0000-0100-000005000000}">
      <formula1>$BN$9:$BN$13</formula1>
    </dataValidation>
    <dataValidation type="list" allowBlank="1" showInputMessage="1" showErrorMessage="1" sqref="E16:T18" xr:uid="{00000000-0002-0000-0100-000008000000}">
      <formula1>$BI$9:$BI$17</formula1>
    </dataValidation>
    <dataValidation type="list" allowBlank="1" showInputMessage="1" showErrorMessage="1" sqref="E22:E33 D22:D33 C22:C33 B22:B33 A22:A33" xr:uid="{00000000-0002-0000-0100-000000000000}">
      <formula1>$BX$9:$BX$12</formula1>
    </dataValidation>
    <dataValidation type="list" allowBlank="1" showInputMessage="1" showErrorMessage="1" sqref="AG16:AH18 AD22:AD34 AC22:AC33" xr:uid="{00000000-0002-0000-0100-000001000000}">
      <formula1>$BP$9:$BP$40</formula1>
    </dataValidation>
    <dataValidation type="list" allowBlank="1" showInputMessage="1" showErrorMessage="1" sqref="AA22:AA33 Z22:Z33" xr:uid="{00000000-0002-0000-0100-000002000000}">
      <formula1>$BT$9:$BT$22</formula1>
    </dataValidation>
    <dataValidation type="list" allowBlank="1" showInputMessage="1" showErrorMessage="1" sqref="AG7:AH7" xr:uid="{00000000-0002-0000-0100-000004000000}">
      <formula1>$BP$10:$BP$40</formula1>
    </dataValidation>
    <dataValidation type="list" allowBlank="1" showInputMessage="1" showErrorMessage="1" sqref="T22:T33 R22:R33 S22:S33 Q22:Q33" xr:uid="{00000000-0002-0000-0100-000006000000}">
      <formula1>$BX$15:$BX$23</formula1>
    </dataValidation>
    <dataValidation type="list" allowBlank="1" showInputMessage="1" showErrorMessage="1" sqref="E9:T10" xr:uid="{00000000-0002-0000-0100-000007000000}">
      <formula1>$BH$9:$BH$31</formula1>
    </dataValidation>
  </dataValidations>
  <pageMargins left="0.78740157480314965" right="0.39370078740157483" top="0.98425196850393704" bottom="0.59055118110236227" header="0.31496062992125984" footer="0.31496062992125984"/>
  <pageSetup paperSize="9" scale="95" orientation="portrait" r:id="rId1"/>
  <colBreaks count="1" manualBreakCount="1">
    <brk id="3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サンシャインプール専用</vt:lpstr>
      <vt:lpstr>サンシャインプール専用!Print_Area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nissin</dc:creator>
  <cp:lastModifiedBy>920991</cp:lastModifiedBy>
  <cp:lastPrinted>2026-07-10T01:21:46Z</cp:lastPrinted>
  <dcterms:created xsi:type="dcterms:W3CDTF">2023-02-14T05:41:12Z</dcterms:created>
  <dcterms:modified xsi:type="dcterms:W3CDTF">2026-07-10T01:22:29Z</dcterms:modified>
</cp:coreProperties>
</file>